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585" windowHeight="11940" firstSheet="8" activeTab="15"/>
  </bookViews>
  <sheets>
    <sheet name="TOTALE" sheetId="1" r:id="rId1"/>
    <sheet name="Aci Bonaccorsi" sheetId="2" r:id="rId2"/>
    <sheet name="Aci Castello" sheetId="3" r:id="rId3"/>
    <sheet name="Acicatena " sheetId="4" r:id="rId4"/>
    <sheet name="Aci Sant'Antonio" sheetId="5" r:id="rId5"/>
    <sheet name="Belpasso" sheetId="6" r:id="rId6"/>
    <sheet name="Biancavilla" sheetId="7" r:id="rId7"/>
    <sheet name="Camporotondo Etneo" sheetId="8" r:id="rId8"/>
    <sheet name="Catania" sheetId="9" r:id="rId9"/>
    <sheet name="Catania Lotto Centro" sheetId="10" r:id="rId10"/>
    <sheet name="Catania lotto Nord" sheetId="11" r:id="rId11"/>
    <sheet name="Catania lotto Sud" sheetId="12" r:id="rId12"/>
    <sheet name="Gravina di Catania" sheetId="13" r:id="rId13"/>
    <sheet name="Mascalucia" sheetId="14" r:id="rId14"/>
    <sheet name="Milo" sheetId="15" r:id="rId15"/>
    <sheet name="Misterbianco" sheetId="16" r:id="rId16"/>
    <sheet name="Motta S'Anastasia" sheetId="17" r:id="rId17"/>
    <sheet name="Nicolosi" sheetId="18" r:id="rId18"/>
    <sheet name="Paterno" sheetId="19" r:id="rId19"/>
    <sheet name="Pedara" sheetId="20" r:id="rId20"/>
    <sheet name="Ragalna" sheetId="21" r:id="rId21"/>
    <sheet name="San Giovanni la punta" sheetId="22" r:id="rId22"/>
    <sheet name="San Gregorio di Catania" sheetId="23" r:id="rId23"/>
    <sheet name="San Pietro Clarenza" sheetId="24" r:id="rId24"/>
    <sheet name="Sant' Agata li Battiati" sheetId="25" r:id="rId25"/>
    <sheet name="Sant' Alfio" sheetId="26" r:id="rId26"/>
    <sheet name="Santa Maria di Licodia" sheetId="27" r:id="rId27"/>
    <sheet name="Trecastagni" sheetId="28" r:id="rId28"/>
    <sheet name="Tremestieri Etneo" sheetId="29" r:id="rId29"/>
    <sheet name="Valverde" sheetId="30" r:id="rId30"/>
    <sheet name="Viagrande" sheetId="31" r:id="rId31"/>
    <sheet name="Zafferana etnea" sheetId="32" r:id="rId32"/>
    <sheet name="Foglio1" sheetId="33" r:id="rId33"/>
  </sheets>
  <definedNames/>
  <calcPr fullCalcOnLoad="1"/>
</workbook>
</file>

<file path=xl/sharedStrings.xml><?xml version="1.0" encoding="utf-8"?>
<sst xmlns="http://schemas.openxmlformats.org/spreadsheetml/2006/main" count="2124" uniqueCount="118">
  <si>
    <t>Abitanti</t>
  </si>
  <si>
    <t>% R.D. /anno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</si>
  <si>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</si>
  <si>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</si>
  <si>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</si>
  <si>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</si>
  <si>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</si>
  <si>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</si>
  <si>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</si>
  <si>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</si>
  <si>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</si>
  <si>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</si>
  <si>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</si>
  <si>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</si>
  <si>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% R.D.</t>
  </si>
  <si>
    <t>Superficie (Kmq)</t>
  </si>
  <si>
    <t>R.U. (Kg/anno)</t>
  </si>
  <si>
    <t>Racc. Diff. (Kg/anno)</t>
  </si>
  <si>
    <t>TOTALE RSI</t>
  </si>
  <si>
    <t>TOTALE</t>
  </si>
  <si>
    <t>TOTALE RD</t>
  </si>
  <si>
    <t>ACI BONACCORSI</t>
  </si>
  <si>
    <t>R.S.I. (Kg/anno)</t>
  </si>
  <si>
    <t>BELPASSO</t>
  </si>
  <si>
    <t>ACI CASTELLO</t>
  </si>
  <si>
    <t>ACI SANT'ANTONIO</t>
  </si>
  <si>
    <t>CATANIA</t>
  </si>
  <si>
    <t>Produzione procapite (Kg)</t>
  </si>
  <si>
    <t>Produzione procapite (Kg/anno)</t>
  </si>
  <si>
    <t>Produzione Procapite (Kg/anno)</t>
  </si>
  <si>
    <t>TOTALE RIFIUTI</t>
  </si>
  <si>
    <t>Rifiuti Indifferenziati                        (200301)</t>
  </si>
  <si>
    <t>Produz. procapite (Kg)</t>
  </si>
  <si>
    <t>Prod. procapite (Kg)</t>
  </si>
  <si>
    <t>Prod. procapite (Kg/anno)</t>
  </si>
  <si>
    <t>ANNO 2022</t>
  </si>
  <si>
    <t>CATANIA LOTTO CENTRO</t>
  </si>
  <si>
    <t>COMPOST</t>
  </si>
  <si>
    <t>LEGNO 150103</t>
  </si>
  <si>
    <t>IMB. METALLICI150104</t>
  </si>
  <si>
    <t>IMB. SOST. PERICOLOSE 150110</t>
  </si>
  <si>
    <t>VETRO DA DEMOLIZ. 170202</t>
  </si>
  <si>
    <t>INERTI 170904</t>
  </si>
  <si>
    <t>MISCELE BITUMINOSE 170302</t>
  </si>
  <si>
    <t>SABBIA VULC. 170504</t>
  </si>
  <si>
    <t>RIFIUTI SANITARI 180103</t>
  </si>
  <si>
    <t>IMB. CARTA CARTONE 150101</t>
  </si>
  <si>
    <t>IMB. PLASTICA 150102</t>
  </si>
  <si>
    <t>PNEUMATICI 160103</t>
  </si>
  <si>
    <t>IMB. MATER. MISTI 150106</t>
  </si>
  <si>
    <t>IMB. VETRO 150107</t>
  </si>
  <si>
    <t>CARTA CARTONE CONG. 200101</t>
  </si>
  <si>
    <t>UMIDO 200108</t>
  </si>
  <si>
    <t>RIFIUTI MERCATALI 200302</t>
  </si>
  <si>
    <t>INDUMENTI 200110</t>
  </si>
  <si>
    <t>APP. ELETTR. 200123</t>
  </si>
  <si>
    <t>OLI E GRASSI 200125</t>
  </si>
  <si>
    <t>FARMACI 200132</t>
  </si>
  <si>
    <t>APP. ELETTR. ELETTRON.  200135</t>
  </si>
  <si>
    <t>ELETTRODOM. 200136</t>
  </si>
  <si>
    <t>PILE E BATTERIE 200133</t>
  </si>
  <si>
    <t>ALTRE PILE E BATTERIE 200134</t>
  </si>
  <si>
    <t>PLASTICA 200139</t>
  </si>
  <si>
    <t>METALLI 200140</t>
  </si>
  <si>
    <t>PULIZIA STRADALE 200303</t>
  </si>
  <si>
    <t>BIODEGR. 200201</t>
  </si>
  <si>
    <t>INGOMBR. 200307</t>
  </si>
  <si>
    <t>LEGNO DIVERSO DA 200137 (200138)</t>
  </si>
  <si>
    <t>AMIANTO 170605</t>
  </si>
  <si>
    <t>TUBI FLUORESC. 200121</t>
  </si>
  <si>
    <t>ACI CATENA</t>
  </si>
  <si>
    <t>ZAFFERANA ETNEA</t>
  </si>
  <si>
    <t xml:space="preserve">VERNICI RESINE 200127 </t>
  </si>
  <si>
    <t>IMB. METALLICI 150104</t>
  </si>
  <si>
    <t>MISCELE BITUM. 170302</t>
  </si>
  <si>
    <t>BIANCAVILLA</t>
  </si>
  <si>
    <t>CERAMICA 170103</t>
  </si>
  <si>
    <t>CAMPOROTONDO ETNEO</t>
  </si>
  <si>
    <t>TONER 080318</t>
  </si>
  <si>
    <t>CATANIA LOTTO NORD</t>
  </si>
  <si>
    <t>CATANIA LOTTO SUD</t>
  </si>
  <si>
    <t>GRAVINA DI CATANIA</t>
  </si>
  <si>
    <t>VETRO 200102</t>
  </si>
  <si>
    <t>MASCALUCIA</t>
  </si>
  <si>
    <t>MILO</t>
  </si>
  <si>
    <t>MISTERBIANCO</t>
  </si>
  <si>
    <t>PITTURE 080111</t>
  </si>
  <si>
    <t>MOTTA SANT'ANASTASIA</t>
  </si>
  <si>
    <t>NICOLOSI</t>
  </si>
  <si>
    <t>PATERNO'</t>
  </si>
  <si>
    <t>PEDARA</t>
  </si>
  <si>
    <t>RAGALNA</t>
  </si>
  <si>
    <t>SAN GIOVANNI LA PUNTA</t>
  </si>
  <si>
    <t>SAN GREGORIO DI CATANIA</t>
  </si>
  <si>
    <t>SANT'AGATA LI BATTIATI</t>
  </si>
  <si>
    <t>SANT'ALFIO</t>
  </si>
  <si>
    <t>SANTA MARIA DI LICODIA</t>
  </si>
  <si>
    <t>TRECASTAGNI</t>
  </si>
  <si>
    <t>TREMESTIERI ETNEO</t>
  </si>
  <si>
    <t>VALVERDE</t>
  </si>
  <si>
    <t>VIAGRANDE</t>
  </si>
  <si>
    <t>TOTALE SRR</t>
  </si>
  <si>
    <t>CAMPOROTONDO</t>
  </si>
  <si>
    <t>GRAVINA</t>
  </si>
  <si>
    <t>S.G. LA PUNTA</t>
  </si>
  <si>
    <t>S.GREGORIO</t>
  </si>
  <si>
    <t>S.P.CLARENZA</t>
  </si>
  <si>
    <t>S.ALFIO</t>
  </si>
  <si>
    <t>S.A. LI BATTIATI</t>
  </si>
  <si>
    <t>S.M. LICODIA</t>
  </si>
  <si>
    <t>TREMESTIERI</t>
  </si>
  <si>
    <t>ZAFFERANA</t>
  </si>
  <si>
    <t>Rifiuti Indifferenziati                        (200301)+(200399)</t>
  </si>
  <si>
    <t xml:space="preserve">   </t>
  </si>
  <si>
    <t>Rifiuti Indifferenziati                        (200301 + 200303)</t>
  </si>
  <si>
    <t>Rifiuti Indifferenziati                        (200301+200303)</t>
  </si>
  <si>
    <t xml:space="preserve"> SAN PIETRO CLARENZA</t>
  </si>
  <si>
    <t>Rifiuti Indifferenziati                        (200301 - 20331 covid)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</si>
</sst>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0;[Red]0.00"/>
    <numFmt numFmtId="177" formatCode="0;[Red]0"/>
    <numFmt numFmtId="178" formatCode="h\.mm\.ss"/>
    <numFmt numFmtId="179" formatCode="[$-410]dddd\ d\ mmmm\ yyyy"/>
    <numFmt numFmtId="180" formatCode="&quot;€&quot;\ #,##0.00"/>
    <numFmt numFmtId="181" formatCode="#,##0.000"/>
    <numFmt numFmtId="182" formatCode="0.000"/>
    <numFmt numFmtId="183" formatCode="#,##0.0"/>
    <numFmt numFmtId="184" formatCode="#,##0.0000"/>
    <numFmt numFmtId="185" formatCode="[$-410]#,##0"/>
    <numFmt numFmtId="186" formatCode="[$-410]dd/mm/yy"/>
    <numFmt numFmtId="187" formatCode="[$-410]General"/>
    <numFmt numFmtId="188" formatCode="[$€-410]&quot; &quot;#,##0.00;[Red]&quot;-&quot;[$€-410]&quot; &quot;#,##0.00"/>
    <numFmt numFmtId="189" formatCode="&quot;Sì&quot;;&quot;Sì&quot;;&quot;No&quot;"/>
    <numFmt numFmtId="190" formatCode="&quot;Vero&quot;;&quot;Vero&quot;;&quot;Falso&quot;"/>
    <numFmt numFmtId="191" formatCode="&quot;Attivo&quot;;&quot;Attivo&quot;;&quot;Inattivo&quot;"/>
    <numFmt numFmtId="192" formatCode="[$€-2]\ #.##000_);[Red]\([$€-2]\ #.##000\)"/>
    <numFmt numFmtId="193" formatCode="0.00_ ;\-0.00\ "/>
    <numFmt numFmtId="194" formatCode="#,##0.00;[Red]#,##0.00"/>
    <numFmt numFmtId="195" formatCode="&quot;Attivo&quot;;&quot;Attivo&quot;;&quot;Disattivo&quot;"/>
    <numFmt numFmtId="196" formatCode="_-* #,##0.0_-;\-* #,##0.0_-;_-* &quot;-&quot;??_-;_-@_-"/>
    <numFmt numFmtId="197" formatCode="_-* #,##0_-;\-* #,##0_-;_-* &quot;-&quot;??_-;_-@_-"/>
    <numFmt numFmtId="198" formatCode="_-* #,##0.00\ _€_-;\-* #,##0.00\ _€_-;_-* &quot;-&quot;??\ _€_-;_-@_-"/>
    <numFmt numFmtId="199" formatCode="0.0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i/>
      <sz val="10"/>
      <color indexed="8"/>
      <name val="Sylfaen"/>
      <family val="1"/>
    </font>
    <font>
      <sz val="8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i/>
      <sz val="16"/>
      <color indexed="8"/>
      <name val="Arial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2"/>
      <color indexed="10"/>
      <name val="Calibri"/>
      <family val="2"/>
    </font>
    <font>
      <sz val="26"/>
      <name val="Calibri"/>
      <family val="2"/>
    </font>
    <font>
      <sz val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Calibri"/>
      <family val="2"/>
    </font>
    <font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4" fillId="2" borderId="0" applyNumberFormat="0" applyBorder="0" applyAlignment="0" applyProtection="0"/>
    <xf numFmtId="0" fontId="35" fillId="3" borderId="0" applyNumberFormat="0" applyBorder="0" applyAlignment="0" applyProtection="0"/>
    <xf numFmtId="0" fontId="4" fillId="3" borderId="0" applyNumberFormat="0" applyBorder="0" applyAlignment="0" applyProtection="0"/>
    <xf numFmtId="0" fontId="35" fillId="4" borderId="0" applyNumberFormat="0" applyBorder="0" applyAlignment="0" applyProtection="0"/>
    <xf numFmtId="0" fontId="4" fillId="4" borderId="0" applyNumberFormat="0" applyBorder="0" applyAlignment="0" applyProtection="0"/>
    <xf numFmtId="0" fontId="35" fillId="5" borderId="0" applyNumberFormat="0" applyBorder="0" applyAlignment="0" applyProtection="0"/>
    <xf numFmtId="0" fontId="4" fillId="5" borderId="0" applyNumberFormat="0" applyBorder="0" applyAlignment="0" applyProtection="0"/>
    <xf numFmtId="0" fontId="35" fillId="6" borderId="0" applyNumberFormat="0" applyBorder="0" applyAlignment="0" applyProtection="0"/>
    <xf numFmtId="0" fontId="4" fillId="7" borderId="0" applyNumberFormat="0" applyBorder="0" applyAlignment="0" applyProtection="0"/>
    <xf numFmtId="0" fontId="35" fillId="8" borderId="0" applyNumberFormat="0" applyBorder="0" applyAlignment="0" applyProtection="0"/>
    <xf numFmtId="0" fontId="4" fillId="9" borderId="0" applyNumberFormat="0" applyBorder="0" applyAlignment="0" applyProtection="0"/>
    <xf numFmtId="0" fontId="35" fillId="10" borderId="0" applyNumberFormat="0" applyBorder="0" applyAlignment="0" applyProtection="0"/>
    <xf numFmtId="0" fontId="4" fillId="11" borderId="0" applyNumberFormat="0" applyBorder="0" applyAlignment="0" applyProtection="0"/>
    <xf numFmtId="0" fontId="35" fillId="12" borderId="0" applyNumberFormat="0" applyBorder="0" applyAlignment="0" applyProtection="0"/>
    <xf numFmtId="0" fontId="4" fillId="13" borderId="0" applyNumberFormat="0" applyBorder="0" applyAlignment="0" applyProtection="0"/>
    <xf numFmtId="0" fontId="35" fillId="14" borderId="0" applyNumberFormat="0" applyBorder="0" applyAlignment="0" applyProtection="0"/>
    <xf numFmtId="0" fontId="4" fillId="14" borderId="0" applyNumberFormat="0" applyBorder="0" applyAlignment="0" applyProtection="0"/>
    <xf numFmtId="0" fontId="35" fillId="15" borderId="0" applyNumberFormat="0" applyBorder="0" applyAlignment="0" applyProtection="0"/>
    <xf numFmtId="0" fontId="4" fillId="5" borderId="0" applyNumberFormat="0" applyBorder="0" applyAlignment="0" applyProtection="0"/>
    <xf numFmtId="0" fontId="35" fillId="16" borderId="0" applyNumberFormat="0" applyBorder="0" applyAlignment="0" applyProtection="0"/>
    <xf numFmtId="0" fontId="4" fillId="11" borderId="0" applyNumberFormat="0" applyBorder="0" applyAlignment="0" applyProtection="0"/>
    <xf numFmtId="0" fontId="35" fillId="17" borderId="0" applyNumberFormat="0" applyBorder="0" applyAlignment="0" applyProtection="0"/>
    <xf numFmtId="0" fontId="4" fillId="18" borderId="0" applyNumberFormat="0" applyBorder="0" applyAlignment="0" applyProtection="0"/>
    <xf numFmtId="0" fontId="36" fillId="19" borderId="0" applyNumberFormat="0" applyBorder="0" applyAlignment="0" applyProtection="0"/>
    <xf numFmtId="0" fontId="5" fillId="20" borderId="0" applyNumberFormat="0" applyBorder="0" applyAlignment="0" applyProtection="0"/>
    <xf numFmtId="0" fontId="36" fillId="21" borderId="0" applyNumberFormat="0" applyBorder="0" applyAlignment="0" applyProtection="0"/>
    <xf numFmtId="0" fontId="5" fillId="13" borderId="0" applyNumberFormat="0" applyBorder="0" applyAlignment="0" applyProtection="0"/>
    <xf numFmtId="0" fontId="36" fillId="14" borderId="0" applyNumberFormat="0" applyBorder="0" applyAlignment="0" applyProtection="0"/>
    <xf numFmtId="0" fontId="5" fillId="14" borderId="0" applyNumberFormat="0" applyBorder="0" applyAlignment="0" applyProtection="0"/>
    <xf numFmtId="0" fontId="36" fillId="22" borderId="0" applyNumberFormat="0" applyBorder="0" applyAlignment="0" applyProtection="0"/>
    <xf numFmtId="0" fontId="5" fillId="22" borderId="0" applyNumberFormat="0" applyBorder="0" applyAlignment="0" applyProtection="0"/>
    <xf numFmtId="0" fontId="36" fillId="23" borderId="0" applyNumberFormat="0" applyBorder="0" applyAlignment="0" applyProtection="0"/>
    <xf numFmtId="0" fontId="5" fillId="24" borderId="0" applyNumberFormat="0" applyBorder="0" applyAlignment="0" applyProtection="0"/>
    <xf numFmtId="0" fontId="36" fillId="25" borderId="0" applyNumberFormat="0" applyBorder="0" applyAlignment="0" applyProtection="0"/>
    <xf numFmtId="0" fontId="5" fillId="25" borderId="0" applyNumberFormat="0" applyBorder="0" applyAlignment="0" applyProtection="0"/>
    <xf numFmtId="0" fontId="37" fillId="26" borderId="1" applyNumberFormat="0" applyAlignment="0" applyProtection="0"/>
    <xf numFmtId="0" fontId="6" fillId="27" borderId="2" applyNumberFormat="0" applyAlignment="0" applyProtection="0"/>
    <xf numFmtId="0" fontId="38" fillId="0" borderId="3" applyNumberFormat="0" applyFill="0" applyAlignment="0" applyProtection="0"/>
    <xf numFmtId="0" fontId="7" fillId="0" borderId="4" applyNumberFormat="0" applyFill="0" applyAlignment="0" applyProtection="0"/>
    <xf numFmtId="0" fontId="39" fillId="28" borderId="5" applyNumberFormat="0" applyAlignment="0" applyProtection="0"/>
    <xf numFmtId="0" fontId="8" fillId="29" borderId="6" applyNumberFormat="0" applyAlignment="0" applyProtection="0"/>
    <xf numFmtId="0" fontId="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5" fillId="31" borderId="0" applyNumberFormat="0" applyBorder="0" applyAlignment="0" applyProtection="0"/>
    <xf numFmtId="0" fontId="36" fillId="32" borderId="0" applyNumberFormat="0" applyBorder="0" applyAlignment="0" applyProtection="0"/>
    <xf numFmtId="0" fontId="5" fillId="33" borderId="0" applyNumberFormat="0" applyBorder="0" applyAlignment="0" applyProtection="0"/>
    <xf numFmtId="0" fontId="36" fillId="34" borderId="0" applyNumberFormat="0" applyBorder="0" applyAlignment="0" applyProtection="0"/>
    <xf numFmtId="0" fontId="5" fillId="35" borderId="0" applyNumberFormat="0" applyBorder="0" applyAlignment="0" applyProtection="0"/>
    <xf numFmtId="0" fontId="36" fillId="36" borderId="0" applyNumberFormat="0" applyBorder="0" applyAlignment="0" applyProtection="0"/>
    <xf numFmtId="0" fontId="5" fillId="22" borderId="0" applyNumberFormat="0" applyBorder="0" applyAlignment="0" applyProtection="0"/>
    <xf numFmtId="0" fontId="36" fillId="37" borderId="0" applyNumberFormat="0" applyBorder="0" applyAlignment="0" applyProtection="0"/>
    <xf numFmtId="0" fontId="5" fillId="24" borderId="0" applyNumberFormat="0" applyBorder="0" applyAlignment="0" applyProtection="0"/>
    <xf numFmtId="0" fontId="36" fillId="38" borderId="0" applyNumberFormat="0" applyBorder="0" applyAlignment="0" applyProtection="0"/>
    <xf numFmtId="0" fontId="5" fillId="39" borderId="0" applyNumberFormat="0" applyBorder="0" applyAlignment="0" applyProtection="0"/>
    <xf numFmtId="187" fontId="41" fillId="0" borderId="0">
      <alignment/>
      <protection/>
    </xf>
    <xf numFmtId="0" fontId="42" fillId="0" borderId="0">
      <alignment horizontal="center"/>
      <protection/>
    </xf>
    <xf numFmtId="0" fontId="42" fillId="0" borderId="0">
      <alignment horizontal="center" textRotation="90"/>
      <protection/>
    </xf>
    <xf numFmtId="0" fontId="43" fillId="40" borderId="1" applyNumberFormat="0" applyAlignment="0" applyProtection="0"/>
    <xf numFmtId="0" fontId="9" fillId="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98" fontId="35" fillId="0" borderId="0" applyFont="0" applyFill="0" applyBorder="0" applyAlignment="0" applyProtection="0"/>
    <xf numFmtId="0" fontId="44" fillId="41" borderId="0" applyNumberFormat="0" applyBorder="0" applyAlignment="0" applyProtection="0"/>
    <xf numFmtId="0" fontId="10" fillId="42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43" borderId="7" applyNumberFormat="0" applyFont="0" applyAlignment="0" applyProtection="0"/>
    <xf numFmtId="0" fontId="21" fillId="44" borderId="8" applyNumberFormat="0" applyFont="0" applyAlignment="0" applyProtection="0"/>
    <xf numFmtId="0" fontId="46" fillId="26" borderId="9" applyNumberFormat="0" applyAlignment="0" applyProtection="0"/>
    <xf numFmtId="0" fontId="11" fillId="27" borderId="10" applyNumberFormat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47" fillId="0" borderId="0">
      <alignment/>
      <protection/>
    </xf>
    <xf numFmtId="188" fontId="47" fillId="0" borderId="0">
      <alignment/>
      <protection/>
    </xf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15" fillId="0" borderId="12" applyNumberFormat="0" applyFill="0" applyAlignment="0" applyProtection="0"/>
    <xf numFmtId="0" fontId="52" fillId="0" borderId="13" applyNumberFormat="0" applyFill="0" applyAlignment="0" applyProtection="0"/>
    <xf numFmtId="0" fontId="16" fillId="0" borderId="14" applyNumberFormat="0" applyFill="0" applyAlignment="0" applyProtection="0"/>
    <xf numFmtId="0" fontId="53" fillId="0" borderId="15" applyNumberFormat="0" applyFill="0" applyAlignment="0" applyProtection="0"/>
    <xf numFmtId="0" fontId="17" fillId="0" borderId="16" applyNumberFormat="0" applyFill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18" fillId="0" borderId="18" applyNumberFormat="0" applyFill="0" applyAlignment="0" applyProtection="0"/>
    <xf numFmtId="0" fontId="55" fillId="45" borderId="0" applyNumberFormat="0" applyBorder="0" applyAlignment="0" applyProtection="0"/>
    <xf numFmtId="0" fontId="19" fillId="3" borderId="0" applyNumberFormat="0" applyBorder="0" applyAlignment="0" applyProtection="0"/>
    <xf numFmtId="0" fontId="56" fillId="46" borderId="0" applyNumberFormat="0" applyBorder="0" applyAlignment="0" applyProtection="0"/>
    <xf numFmtId="0" fontId="20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35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Fill="1" applyAlignment="1">
      <alignment horizontal="center" vertical="center"/>
    </xf>
    <xf numFmtId="0" fontId="22" fillId="0" borderId="19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0" xfId="0" applyFont="1" applyBorder="1" applyAlignment="1">
      <alignment/>
    </xf>
    <xf numFmtId="0" fontId="22" fillId="3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21" xfId="0" applyFont="1" applyBorder="1" applyAlignment="1">
      <alignment/>
    </xf>
    <xf numFmtId="3" fontId="22" fillId="0" borderId="20" xfId="0" applyNumberFormat="1" applyFont="1" applyBorder="1" applyAlignment="1">
      <alignment horizontal="right"/>
    </xf>
    <xf numFmtId="0" fontId="22" fillId="0" borderId="22" xfId="0" applyFont="1" applyBorder="1" applyAlignment="1">
      <alignment/>
    </xf>
    <xf numFmtId="0" fontId="22" fillId="0" borderId="23" xfId="0" applyFont="1" applyBorder="1" applyAlignment="1">
      <alignment/>
    </xf>
    <xf numFmtId="10" fontId="22" fillId="0" borderId="20" xfId="0" applyNumberFormat="1" applyFont="1" applyBorder="1" applyAlignment="1">
      <alignment horizontal="right"/>
    </xf>
    <xf numFmtId="0" fontId="23" fillId="9" borderId="20" xfId="0" applyFont="1" applyFill="1" applyBorder="1" applyAlignment="1">
      <alignment horizontal="center" vertical="center" wrapText="1"/>
    </xf>
    <xf numFmtId="0" fontId="23" fillId="39" borderId="24" xfId="0" applyFont="1" applyFill="1" applyBorder="1" applyAlignment="1">
      <alignment horizontal="center" vertical="center" wrapText="1"/>
    </xf>
    <xf numFmtId="0" fontId="23" fillId="14" borderId="24" xfId="0" applyFont="1" applyFill="1" applyBorder="1" applyAlignment="1">
      <alignment horizontal="center" vertical="center" wrapText="1"/>
    </xf>
    <xf numFmtId="0" fontId="22" fillId="0" borderId="20" xfId="0" applyFont="1" applyBorder="1" applyAlignment="1">
      <alignment horizontal="center"/>
    </xf>
    <xf numFmtId="3" fontId="23" fillId="39" borderId="25" xfId="0" applyNumberFormat="1" applyFont="1" applyFill="1" applyBorder="1" applyAlignment="1">
      <alignment horizontal="right"/>
    </xf>
    <xf numFmtId="3" fontId="23" fillId="14" borderId="25" xfId="0" applyNumberFormat="1" applyFont="1" applyFill="1" applyBorder="1" applyAlignment="1">
      <alignment horizontal="right"/>
    </xf>
    <xf numFmtId="3" fontId="23" fillId="0" borderId="25" xfId="0" applyNumberFormat="1" applyFont="1" applyFill="1" applyBorder="1" applyAlignment="1">
      <alignment horizontal="right"/>
    </xf>
    <xf numFmtId="0" fontId="23" fillId="0" borderId="20" xfId="0" applyFont="1" applyBorder="1" applyAlignment="1">
      <alignment horizontal="center"/>
    </xf>
    <xf numFmtId="3" fontId="23" fillId="0" borderId="20" xfId="0" applyNumberFormat="1" applyFont="1" applyBorder="1" applyAlignment="1">
      <alignment horizontal="right"/>
    </xf>
    <xf numFmtId="3" fontId="23" fillId="0" borderId="19" xfId="0" applyNumberFormat="1" applyFont="1" applyBorder="1" applyAlignment="1">
      <alignment horizontal="right"/>
    </xf>
    <xf numFmtId="3" fontId="23" fillId="14" borderId="26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22" fillId="0" borderId="20" xfId="0" applyFont="1" applyBorder="1" applyAlignment="1">
      <alignment/>
    </xf>
    <xf numFmtId="1" fontId="23" fillId="0" borderId="2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23" fillId="47" borderId="20" xfId="0" applyFont="1" applyFill="1" applyBorder="1" applyAlignment="1">
      <alignment horizontal="center" vertical="center" wrapText="1"/>
    </xf>
    <xf numFmtId="0" fontId="23" fillId="47" borderId="19" xfId="0" applyFont="1" applyFill="1" applyBorder="1" applyAlignment="1">
      <alignment horizontal="center" vertical="center" wrapText="1"/>
    </xf>
    <xf numFmtId="4" fontId="22" fillId="0" borderId="20" xfId="0" applyNumberFormat="1" applyFont="1" applyBorder="1" applyAlignment="1">
      <alignment horizontal="right"/>
    </xf>
    <xf numFmtId="3" fontId="23" fillId="0" borderId="20" xfId="0" applyNumberFormat="1" applyFont="1" applyFill="1" applyBorder="1" applyAlignment="1">
      <alignment horizontal="right"/>
    </xf>
    <xf numFmtId="0" fontId="23" fillId="0" borderId="20" xfId="0" applyFont="1" applyBorder="1" applyAlignment="1">
      <alignment horizontal="right"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22" fillId="0" borderId="28" xfId="0" applyFont="1" applyBorder="1" applyAlignment="1">
      <alignment horizontal="left"/>
    </xf>
    <xf numFmtId="0" fontId="23" fillId="47" borderId="30" xfId="0" applyFont="1" applyFill="1" applyBorder="1" applyAlignment="1">
      <alignment horizontal="center" vertical="center" wrapText="1"/>
    </xf>
    <xf numFmtId="10" fontId="23" fillId="47" borderId="31" xfId="0" applyNumberFormat="1" applyFont="1" applyFill="1" applyBorder="1" applyAlignment="1">
      <alignment horizontal="right"/>
    </xf>
    <xf numFmtId="10" fontId="23" fillId="0" borderId="31" xfId="0" applyNumberFormat="1" applyFont="1" applyFill="1" applyBorder="1" applyAlignment="1">
      <alignment horizontal="right"/>
    </xf>
    <xf numFmtId="10" fontId="23" fillId="47" borderId="32" xfId="0" applyNumberFormat="1" applyFont="1" applyFill="1" applyBorder="1" applyAlignment="1">
      <alignment horizontal="right"/>
    </xf>
    <xf numFmtId="0" fontId="23" fillId="0" borderId="25" xfId="0" applyFont="1" applyBorder="1" applyAlignment="1">
      <alignment/>
    </xf>
    <xf numFmtId="0" fontId="23" fillId="27" borderId="24" xfId="0" applyFont="1" applyFill="1" applyBorder="1" applyAlignment="1">
      <alignment horizontal="center" vertical="center" wrapText="1"/>
    </xf>
    <xf numFmtId="3" fontId="23" fillId="27" borderId="25" xfId="0" applyNumberFormat="1" applyFont="1" applyFill="1" applyBorder="1" applyAlignment="1">
      <alignment/>
    </xf>
    <xf numFmtId="3" fontId="23" fillId="27" borderId="26" xfId="0" applyNumberFormat="1" applyFont="1" applyFill="1" applyBorder="1" applyAlignment="1">
      <alignment/>
    </xf>
    <xf numFmtId="3" fontId="22" fillId="0" borderId="0" xfId="0" applyNumberFormat="1" applyFont="1" applyBorder="1" applyAlignment="1">
      <alignment horizontal="right"/>
    </xf>
    <xf numFmtId="4" fontId="22" fillId="0" borderId="0" xfId="0" applyNumberFormat="1" applyFont="1" applyBorder="1" applyAlignment="1">
      <alignment horizontal="right"/>
    </xf>
    <xf numFmtId="10" fontId="22" fillId="0" borderId="0" xfId="0" applyNumberFormat="1" applyFont="1" applyBorder="1" applyAlignment="1">
      <alignment horizontal="right"/>
    </xf>
    <xf numFmtId="0" fontId="26" fillId="0" borderId="0" xfId="0" applyFont="1" applyBorder="1" applyAlignment="1">
      <alignment/>
    </xf>
    <xf numFmtId="0" fontId="23" fillId="48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16" fontId="22" fillId="48" borderId="20" xfId="0" applyNumberFormat="1" applyFont="1" applyFill="1" applyBorder="1" applyAlignment="1">
      <alignment horizontal="center"/>
    </xf>
    <xf numFmtId="0" fontId="23" fillId="47" borderId="19" xfId="0" applyFont="1" applyFill="1" applyBorder="1" applyAlignment="1" quotePrefix="1">
      <alignment horizontal="center" vertical="center" wrapText="1"/>
    </xf>
    <xf numFmtId="3" fontId="23" fillId="39" borderId="31" xfId="0" applyNumberFormat="1" applyFont="1" applyFill="1" applyBorder="1" applyAlignment="1">
      <alignment horizontal="right"/>
    </xf>
    <xf numFmtId="3" fontId="23" fillId="0" borderId="31" xfId="0" applyNumberFormat="1" applyFont="1" applyFill="1" applyBorder="1" applyAlignment="1">
      <alignment horizontal="right"/>
    </xf>
    <xf numFmtId="0" fontId="0" fillId="0" borderId="20" xfId="0" applyBorder="1" applyAlignment="1">
      <alignment/>
    </xf>
    <xf numFmtId="0" fontId="57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3" fillId="0" borderId="27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3" fontId="23" fillId="14" borderId="33" xfId="0" applyNumberFormat="1" applyFont="1" applyFill="1" applyBorder="1" applyAlignment="1">
      <alignment horizontal="right"/>
    </xf>
    <xf numFmtId="3" fontId="23" fillId="0" borderId="33" xfId="0" applyNumberFormat="1" applyFont="1" applyFill="1" applyBorder="1" applyAlignment="1">
      <alignment horizontal="right"/>
    </xf>
    <xf numFmtId="3" fontId="23" fillId="14" borderId="34" xfId="0" applyNumberFormat="1" applyFont="1" applyFill="1" applyBorder="1" applyAlignment="1">
      <alignment horizontal="right"/>
    </xf>
    <xf numFmtId="3" fontId="0" fillId="0" borderId="20" xfId="0" applyNumberFormat="1" applyBorder="1" applyAlignment="1">
      <alignment/>
    </xf>
    <xf numFmtId="0" fontId="0" fillId="0" borderId="0" xfId="0" applyAlignment="1">
      <alignment horizontal="left"/>
    </xf>
    <xf numFmtId="3" fontId="23" fillId="0" borderId="19" xfId="0" applyNumberFormat="1" applyFont="1" applyFill="1" applyBorder="1" applyAlignment="1">
      <alignment horizontal="right"/>
    </xf>
    <xf numFmtId="0" fontId="0" fillId="0" borderId="19" xfId="0" applyBorder="1" applyAlignment="1">
      <alignment/>
    </xf>
    <xf numFmtId="4" fontId="0" fillId="0" borderId="20" xfId="0" applyNumberFormat="1" applyBorder="1" applyAlignment="1">
      <alignment/>
    </xf>
    <xf numFmtId="0" fontId="0" fillId="0" borderId="20" xfId="0" applyFill="1" applyBorder="1" applyAlignment="1">
      <alignment/>
    </xf>
    <xf numFmtId="1" fontId="23" fillId="0" borderId="20" xfId="0" applyNumberFormat="1" applyFont="1" applyFill="1" applyBorder="1" applyAlignment="1">
      <alignment horizontal="right"/>
    </xf>
    <xf numFmtId="0" fontId="23" fillId="0" borderId="20" xfId="0" applyFont="1" applyFill="1" applyBorder="1" applyAlignment="1">
      <alignment horizontal="right"/>
    </xf>
    <xf numFmtId="187" fontId="0" fillId="0" borderId="20" xfId="0" applyNumberFormat="1" applyBorder="1" applyAlignment="1">
      <alignment/>
    </xf>
    <xf numFmtId="187" fontId="24" fillId="0" borderId="20" xfId="72" applyFont="1" applyBorder="1" applyAlignment="1">
      <alignment horizontal="center"/>
      <protection/>
    </xf>
    <xf numFmtId="0" fontId="22" fillId="0" borderId="0" xfId="0" applyFont="1" applyFill="1" applyAlignment="1">
      <alignment horizontal="center" vertical="center"/>
    </xf>
    <xf numFmtId="0" fontId="22" fillId="0" borderId="19" xfId="0" applyFont="1" applyBorder="1" applyAlignment="1">
      <alignment/>
    </xf>
    <xf numFmtId="4" fontId="22" fillId="0" borderId="20" xfId="0" applyNumberFormat="1" applyFont="1" applyBorder="1" applyAlignment="1">
      <alignment horizontal="right"/>
    </xf>
    <xf numFmtId="0" fontId="22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22" fillId="0" borderId="0" xfId="0" applyFont="1" applyAlignment="1">
      <alignment/>
    </xf>
    <xf numFmtId="0" fontId="33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21" xfId="0" applyFont="1" applyBorder="1" applyAlignment="1">
      <alignment/>
    </xf>
    <xf numFmtId="3" fontId="22" fillId="0" borderId="20" xfId="0" applyNumberFormat="1" applyFont="1" applyBorder="1" applyAlignment="1">
      <alignment horizontal="right"/>
    </xf>
    <xf numFmtId="0" fontId="22" fillId="0" borderId="22" xfId="0" applyFont="1" applyBorder="1" applyAlignment="1">
      <alignment/>
    </xf>
    <xf numFmtId="0" fontId="22" fillId="0" borderId="23" xfId="0" applyFont="1" applyBorder="1" applyAlignment="1">
      <alignment/>
    </xf>
    <xf numFmtId="10" fontId="22" fillId="0" borderId="20" xfId="0" applyNumberFormat="1" applyFont="1" applyBorder="1" applyAlignment="1">
      <alignment horizontal="right"/>
    </xf>
    <xf numFmtId="0" fontId="22" fillId="3" borderId="20" xfId="0" applyFont="1" applyFill="1" applyBorder="1" applyAlignment="1">
      <alignment horizontal="center"/>
    </xf>
    <xf numFmtId="0" fontId="23" fillId="9" borderId="20" xfId="0" applyFont="1" applyFill="1" applyBorder="1" applyAlignment="1">
      <alignment horizontal="center" vertical="center" wrapText="1"/>
    </xf>
    <xf numFmtId="0" fontId="23" fillId="39" borderId="24" xfId="0" applyFont="1" applyFill="1" applyBorder="1" applyAlignment="1">
      <alignment horizontal="center" vertical="center" wrapText="1"/>
    </xf>
    <xf numFmtId="0" fontId="23" fillId="47" borderId="20" xfId="0" applyFont="1" applyFill="1" applyBorder="1" applyAlignment="1">
      <alignment horizontal="center" vertical="center" wrapText="1"/>
    </xf>
    <xf numFmtId="0" fontId="23" fillId="47" borderId="19" xfId="0" applyFont="1" applyFill="1" applyBorder="1" applyAlignment="1">
      <alignment horizontal="center" vertical="center" wrapText="1"/>
    </xf>
    <xf numFmtId="0" fontId="23" fillId="47" borderId="19" xfId="0" applyFont="1" applyFill="1" applyBorder="1" applyAlignment="1" quotePrefix="1">
      <alignment horizontal="center" vertical="center" wrapText="1"/>
    </xf>
    <xf numFmtId="0" fontId="23" fillId="48" borderId="19" xfId="0" applyFont="1" applyFill="1" applyBorder="1" applyAlignment="1">
      <alignment horizontal="center" vertical="center" wrapText="1"/>
    </xf>
    <xf numFmtId="0" fontId="23" fillId="14" borderId="24" xfId="0" applyFont="1" applyFill="1" applyBorder="1" applyAlignment="1">
      <alignment horizontal="center" vertical="center" wrapText="1"/>
    </xf>
    <xf numFmtId="0" fontId="23" fillId="47" borderId="30" xfId="0" applyFont="1" applyFill="1" applyBorder="1" applyAlignment="1">
      <alignment horizontal="center" vertical="center" wrapText="1"/>
    </xf>
    <xf numFmtId="0" fontId="23" fillId="27" borderId="24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wrapText="1"/>
    </xf>
    <xf numFmtId="3" fontId="22" fillId="39" borderId="20" xfId="0" applyNumberFormat="1" applyFont="1" applyFill="1" applyBorder="1" applyAlignment="1">
      <alignment horizontal="right"/>
    </xf>
    <xf numFmtId="10" fontId="22" fillId="47" borderId="31" xfId="0" applyNumberFormat="1" applyFont="1" applyFill="1" applyBorder="1" applyAlignment="1">
      <alignment horizontal="right"/>
    </xf>
    <xf numFmtId="3" fontId="22" fillId="27" borderId="25" xfId="0" applyNumberFormat="1" applyFont="1" applyFill="1" applyBorder="1" applyAlignment="1">
      <alignment/>
    </xf>
    <xf numFmtId="0" fontId="23" fillId="0" borderId="22" xfId="0" applyFont="1" applyFill="1" applyBorder="1" applyAlignment="1">
      <alignment wrapText="1"/>
    </xf>
    <xf numFmtId="0" fontId="23" fillId="0" borderId="19" xfId="0" applyFont="1" applyBorder="1" applyAlignment="1">
      <alignment/>
    </xf>
    <xf numFmtId="3" fontId="22" fillId="0" borderId="20" xfId="0" applyNumberFormat="1" applyFont="1" applyBorder="1" applyAlignment="1">
      <alignment/>
    </xf>
    <xf numFmtId="3" fontId="22" fillId="0" borderId="19" xfId="0" applyNumberFormat="1" applyFont="1" applyBorder="1" applyAlignment="1">
      <alignment horizontal="right"/>
    </xf>
    <xf numFmtId="3" fontId="22" fillId="0" borderId="19" xfId="0" applyNumberFormat="1" applyFont="1" applyBorder="1" applyAlignment="1">
      <alignment/>
    </xf>
    <xf numFmtId="0" fontId="22" fillId="3" borderId="35" xfId="0" applyFont="1" applyFill="1" applyBorder="1" applyAlignment="1">
      <alignment horizontal="center"/>
    </xf>
    <xf numFmtId="0" fontId="23" fillId="0" borderId="35" xfId="0" applyFont="1" applyBorder="1" applyAlignment="1">
      <alignment wrapText="1"/>
    </xf>
    <xf numFmtId="0" fontId="23" fillId="0" borderId="35" xfId="0" applyFont="1" applyFill="1" applyBorder="1" applyAlignment="1">
      <alignment wrapText="1"/>
    </xf>
    <xf numFmtId="0" fontId="23" fillId="0" borderId="35" xfId="0" applyFont="1" applyBorder="1" applyAlignment="1">
      <alignment/>
    </xf>
    <xf numFmtId="3" fontId="22" fillId="14" borderId="25" xfId="0" applyNumberFormat="1" applyFont="1" applyFill="1" applyBorder="1" applyAlignment="1">
      <alignment horizontal="right"/>
    </xf>
    <xf numFmtId="3" fontId="22" fillId="48" borderId="20" xfId="0" applyNumberFormat="1" applyFont="1" applyFill="1" applyBorder="1" applyAlignment="1">
      <alignment horizontal="right"/>
    </xf>
    <xf numFmtId="3" fontId="22" fillId="48" borderId="20" xfId="0" applyNumberFormat="1" applyFont="1" applyFill="1" applyBorder="1" applyAlignment="1">
      <alignment/>
    </xf>
    <xf numFmtId="3" fontId="23" fillId="0" borderId="28" xfId="0" applyNumberFormat="1" applyFont="1" applyFill="1" applyBorder="1" applyAlignment="1">
      <alignment horizontal="right"/>
    </xf>
    <xf numFmtId="3" fontId="22" fillId="0" borderId="20" xfId="0" applyNumberFormat="1" applyFont="1" applyFill="1" applyBorder="1" applyAlignment="1">
      <alignment/>
    </xf>
    <xf numFmtId="0" fontId="22" fillId="0" borderId="20" xfId="0" applyFont="1" applyFill="1" applyBorder="1" applyAlignment="1">
      <alignment/>
    </xf>
    <xf numFmtId="0" fontId="0" fillId="0" borderId="0" xfId="0" applyFont="1" applyAlignment="1">
      <alignment/>
    </xf>
    <xf numFmtId="0" fontId="27" fillId="0" borderId="20" xfId="0" applyFont="1" applyBorder="1" applyAlignment="1">
      <alignment/>
    </xf>
    <xf numFmtId="0" fontId="58" fillId="0" borderId="0" xfId="0" applyFont="1" applyAlignment="1">
      <alignment/>
    </xf>
    <xf numFmtId="3" fontId="23" fillId="49" borderId="20" xfId="0" applyNumberFormat="1" applyFont="1" applyFill="1" applyBorder="1" applyAlignment="1">
      <alignment horizontal="right"/>
    </xf>
    <xf numFmtId="3" fontId="23" fillId="48" borderId="20" xfId="0" applyNumberFormat="1" applyFont="1" applyFill="1" applyBorder="1" applyAlignment="1">
      <alignment horizontal="right"/>
    </xf>
    <xf numFmtId="0" fontId="0" fillId="48" borderId="20" xfId="0" applyFill="1" applyBorder="1" applyAlignment="1">
      <alignment/>
    </xf>
  </cellXfs>
  <cellStyles count="105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Collegamento ipertestuale 2" xfId="58"/>
    <cellStyle name="Followed Hyperlink" xfId="59"/>
    <cellStyle name="Colore 1" xfId="60"/>
    <cellStyle name="Colore 1 2" xfId="61"/>
    <cellStyle name="Colore 2" xfId="62"/>
    <cellStyle name="Colore 2 2" xfId="63"/>
    <cellStyle name="Colore 3" xfId="64"/>
    <cellStyle name="Colore 3 2" xfId="65"/>
    <cellStyle name="Colore 4" xfId="66"/>
    <cellStyle name="Colore 4 2" xfId="67"/>
    <cellStyle name="Colore 5" xfId="68"/>
    <cellStyle name="Colore 5 2" xfId="69"/>
    <cellStyle name="Colore 6" xfId="70"/>
    <cellStyle name="Colore 6 2" xfId="71"/>
    <cellStyle name="Excel Built-in Normal" xfId="72"/>
    <cellStyle name="Heading" xfId="73"/>
    <cellStyle name="Heading1" xfId="74"/>
    <cellStyle name="Input" xfId="75"/>
    <cellStyle name="Input 2" xfId="76"/>
    <cellStyle name="Comma" xfId="77"/>
    <cellStyle name="Comma [0]" xfId="78"/>
    <cellStyle name="Migliaia 2" xfId="79"/>
    <cellStyle name="Migliaia 2 2" xfId="80"/>
    <cellStyle name="Migliaia 2 3" xfId="81"/>
    <cellStyle name="Migliaia 3" xfId="82"/>
    <cellStyle name="Neutrale" xfId="83"/>
    <cellStyle name="Neutrale 2" xfId="84"/>
    <cellStyle name="Normale 2" xfId="85"/>
    <cellStyle name="Normale 2 2" xfId="86"/>
    <cellStyle name="Normale 3" xfId="87"/>
    <cellStyle name="Nota" xfId="88"/>
    <cellStyle name="Nota 2" xfId="89"/>
    <cellStyle name="Output" xfId="90"/>
    <cellStyle name="Output 2" xfId="91"/>
    <cellStyle name="Percent" xfId="92"/>
    <cellStyle name="Percentuale 2" xfId="93"/>
    <cellStyle name="Result" xfId="94"/>
    <cellStyle name="Result2" xfId="95"/>
    <cellStyle name="Testo avviso" xfId="96"/>
    <cellStyle name="Testo avviso 2" xfId="97"/>
    <cellStyle name="Testo descrittivo" xfId="98"/>
    <cellStyle name="Testo descrittivo 2" xfId="99"/>
    <cellStyle name="Titolo" xfId="100"/>
    <cellStyle name="Titolo 1" xfId="101"/>
    <cellStyle name="Titolo 1 2" xfId="102"/>
    <cellStyle name="Titolo 2" xfId="103"/>
    <cellStyle name="Titolo 2 2" xfId="104"/>
    <cellStyle name="Titolo 3" xfId="105"/>
    <cellStyle name="Titolo 3 2" xfId="106"/>
    <cellStyle name="Titolo 4" xfId="107"/>
    <cellStyle name="Titolo 4 2" xfId="108"/>
    <cellStyle name="Titolo 5" xfId="109"/>
    <cellStyle name="Totale" xfId="110"/>
    <cellStyle name="Totale 2" xfId="111"/>
    <cellStyle name="Valore non valido" xfId="112"/>
    <cellStyle name="Valore non valido 2" xfId="113"/>
    <cellStyle name="Valore valido" xfId="114"/>
    <cellStyle name="Valore valido 2" xfId="115"/>
    <cellStyle name="Currency" xfId="116"/>
    <cellStyle name="Currency [0]" xfId="117"/>
    <cellStyle name="Valuta 2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6"/>
  <sheetViews>
    <sheetView zoomScale="90" zoomScaleNormal="90" zoomScalePageLayoutView="0" workbookViewId="0" topLeftCell="A1">
      <selection activeCell="G42" sqref="G42"/>
    </sheetView>
  </sheetViews>
  <sheetFormatPr defaultColWidth="9.140625" defaultRowHeight="12.75"/>
  <cols>
    <col min="1" max="1" width="19.8515625" style="81" bestFit="1" customWidth="1"/>
    <col min="2" max="2" width="25.00390625" style="81" customWidth="1"/>
    <col min="3" max="3" width="11.00390625" style="81" bestFit="1" customWidth="1"/>
    <col min="4" max="4" width="10.00390625" style="81" bestFit="1" customWidth="1"/>
    <col min="5" max="5" width="14.00390625" style="81" bestFit="1" customWidth="1"/>
    <col min="6" max="6" width="10.57421875" style="81" customWidth="1"/>
    <col min="7" max="7" width="9.8515625" style="81" customWidth="1"/>
    <col min="8" max="8" width="11.00390625" style="81" bestFit="1" customWidth="1"/>
    <col min="9" max="9" width="12.421875" style="81" bestFit="1" customWidth="1"/>
    <col min="10" max="10" width="10.8515625" style="81" customWidth="1"/>
    <col min="11" max="11" width="11.28125" style="81" customWidth="1"/>
    <col min="12" max="12" width="9.7109375" style="81" customWidth="1"/>
    <col min="13" max="13" width="10.8515625" style="81" customWidth="1"/>
    <col min="14" max="14" width="9.00390625" style="81" bestFit="1" customWidth="1"/>
    <col min="15" max="15" width="8.57421875" style="81" customWidth="1"/>
    <col min="16" max="16" width="12.421875" style="81" bestFit="1" customWidth="1"/>
    <col min="17" max="17" width="6.8515625" style="81" customWidth="1"/>
    <col min="18" max="18" width="12.7109375" style="81" customWidth="1"/>
    <col min="19" max="19" width="10.00390625" style="81" bestFit="1" customWidth="1"/>
    <col min="20" max="20" width="7.7109375" style="81" customWidth="1"/>
    <col min="21" max="21" width="17.28125" style="81" customWidth="1"/>
    <col min="22" max="23" width="10.00390625" style="81" customWidth="1"/>
    <col min="24" max="24" width="9.140625" style="81" customWidth="1"/>
    <col min="25" max="25" width="11.57421875" style="81" bestFit="1" customWidth="1"/>
    <col min="26" max="26" width="7.8515625" style="81" customWidth="1"/>
    <col min="27" max="27" width="11.421875" style="81" bestFit="1" customWidth="1"/>
    <col min="28" max="28" width="9.00390625" style="81" customWidth="1"/>
    <col min="29" max="29" width="11.8515625" style="81" customWidth="1"/>
    <col min="30" max="30" width="12.421875" style="81" customWidth="1"/>
    <col min="31" max="31" width="11.421875" style="81" bestFit="1" customWidth="1"/>
    <col min="32" max="32" width="12.421875" style="81" bestFit="1" customWidth="1"/>
    <col min="33" max="33" width="11.421875" style="81" bestFit="1" customWidth="1"/>
    <col min="34" max="34" width="9.28125" style="81" bestFit="1" customWidth="1"/>
    <col min="35" max="35" width="12.57421875" style="81" bestFit="1" customWidth="1"/>
    <col min="36" max="36" width="15.57421875" style="81" customWidth="1"/>
    <col min="37" max="37" width="12.57421875" style="81" bestFit="1" customWidth="1"/>
    <col min="38" max="40" width="9.28125" style="81" bestFit="1" customWidth="1"/>
    <col min="41" max="41" width="14.140625" style="81" bestFit="1" customWidth="1"/>
    <col min="42" max="42" width="11.00390625" style="81" bestFit="1" customWidth="1"/>
    <col min="43" max="43" width="9.140625" style="81" customWidth="1"/>
    <col min="44" max="44" width="11.00390625" style="81" bestFit="1" customWidth="1"/>
    <col min="45" max="45" width="19.7109375" style="81" customWidth="1"/>
    <col min="46" max="46" width="6.8515625" style="81" customWidth="1"/>
    <col min="47" max="16384" width="9.140625" style="81" customWidth="1"/>
  </cols>
  <sheetData>
    <row r="1" spans="1:32" ht="21.75" customHeight="1">
      <c r="A1" s="74"/>
      <c r="B1" s="75" t="s">
        <v>15</v>
      </c>
      <c r="C1" s="76"/>
      <c r="D1" s="77"/>
      <c r="E1" s="78" t="s">
        <v>101</v>
      </c>
      <c r="F1" s="77"/>
      <c r="G1" s="77"/>
      <c r="H1" s="77"/>
      <c r="I1" s="77"/>
      <c r="J1" s="77"/>
      <c r="K1" s="77"/>
      <c r="L1" s="77"/>
      <c r="M1" s="77"/>
      <c r="N1" s="79"/>
      <c r="O1" s="79"/>
      <c r="P1" s="79"/>
      <c r="Q1" s="79"/>
      <c r="R1" s="79"/>
      <c r="S1" s="79"/>
      <c r="T1" s="79"/>
      <c r="U1" s="79"/>
      <c r="V1" s="79"/>
      <c r="W1" s="79"/>
      <c r="X1" s="80"/>
      <c r="Y1" s="80"/>
      <c r="Z1" s="80"/>
      <c r="AA1" s="80"/>
      <c r="AB1" s="80"/>
      <c r="AC1" s="80"/>
      <c r="AD1" s="80"/>
      <c r="AE1" s="80"/>
      <c r="AF1" s="80"/>
    </row>
    <row r="2" spans="1:32" ht="12.75">
      <c r="A2" s="82"/>
      <c r="B2" s="83" t="s">
        <v>0</v>
      </c>
      <c r="C2" s="84">
        <f>+'Aci Bonaccorsi'!C2+'Aci Castello'!C2+'Acicatena '!C2+'Aci Sant''Antonio'!C2+Belpasso!C2+Biancavilla!C2+'Camporotondo Etneo'!C2+Catania!C2+'Gravina di Catania'!C2+Mascalucia!C2+Milo!D2+Misterbianco!C2+'Motta S''Anastasia'!C2+Nicolosi!C2+Paterno!C2+Pedara!C2+Ragalna!C2+'San Giovanni la punta'!C2+'San Gregorio di Catania'!C2+'San Pietro Clarenza'!C2+'Sant'' Agata li Battiati'!C2+'Sant'' Alfio'!C2+'Santa Maria di Licodia'!C2+Trecastagni!C2+'Tremestieri Etneo'!C2+Valverde!C2+Viagrande!C2+'Zafferana etnea'!C2</f>
        <v>754200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</row>
    <row r="3" spans="1:32" ht="12.75">
      <c r="A3" s="82"/>
      <c r="B3" s="85" t="s">
        <v>28</v>
      </c>
      <c r="C3" s="76">
        <f>C4/C2</f>
        <v>1.5770087509944313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</row>
    <row r="4" spans="1:32" ht="12.75">
      <c r="A4" s="82"/>
      <c r="B4" s="85" t="s">
        <v>16</v>
      </c>
      <c r="C4" s="84">
        <f>C24+AD24</f>
        <v>1189380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</row>
    <row r="5" spans="1:32" ht="12.75">
      <c r="A5" s="82"/>
      <c r="B5" s="85" t="s">
        <v>22</v>
      </c>
      <c r="C5" s="84" t="e">
        <f>+#REF!</f>
        <v>#REF!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</row>
    <row r="6" spans="1:32" ht="12.75">
      <c r="A6" s="82"/>
      <c r="B6" s="85" t="s">
        <v>17</v>
      </c>
      <c r="C6" s="84">
        <f>AD24</f>
        <v>7820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</row>
    <row r="7" spans="1:32" ht="13.5" thickBot="1">
      <c r="A7" s="82"/>
      <c r="B7" s="86" t="s">
        <v>1</v>
      </c>
      <c r="C7" s="87">
        <f>C6/C4</f>
        <v>0.006574854125678925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</row>
    <row r="8" spans="1:45" ht="49.5" customHeight="1">
      <c r="A8" s="88" t="s">
        <v>35</v>
      </c>
      <c r="B8" s="89" t="s">
        <v>31</v>
      </c>
      <c r="C8" s="90" t="s">
        <v>18</v>
      </c>
      <c r="D8" s="91" t="s">
        <v>46</v>
      </c>
      <c r="E8" s="91" t="s">
        <v>47</v>
      </c>
      <c r="F8" s="91" t="s">
        <v>38</v>
      </c>
      <c r="G8" s="91" t="s">
        <v>73</v>
      </c>
      <c r="H8" s="91" t="s">
        <v>49</v>
      </c>
      <c r="I8" s="91" t="s">
        <v>50</v>
      </c>
      <c r="J8" s="91" t="s">
        <v>40</v>
      </c>
      <c r="K8" s="91" t="s">
        <v>48</v>
      </c>
      <c r="L8" s="91" t="s">
        <v>76</v>
      </c>
      <c r="M8" s="91" t="s">
        <v>41</v>
      </c>
      <c r="N8" s="91" t="s">
        <v>44</v>
      </c>
      <c r="O8" s="91" t="s">
        <v>68</v>
      </c>
      <c r="P8" s="91" t="s">
        <v>42</v>
      </c>
      <c r="Q8" s="91" t="s">
        <v>43</v>
      </c>
      <c r="R8" s="91" t="s">
        <v>45</v>
      </c>
      <c r="S8" s="91" t="s">
        <v>51</v>
      </c>
      <c r="T8" s="91" t="s">
        <v>82</v>
      </c>
      <c r="U8" s="91" t="s">
        <v>52</v>
      </c>
      <c r="V8" s="91" t="s">
        <v>54</v>
      </c>
      <c r="W8" s="91" t="s">
        <v>69</v>
      </c>
      <c r="X8" s="91" t="s">
        <v>55</v>
      </c>
      <c r="Y8" s="91" t="s">
        <v>56</v>
      </c>
      <c r="Z8" s="92" t="s">
        <v>72</v>
      </c>
      <c r="AA8" s="91" t="s">
        <v>57</v>
      </c>
      <c r="AB8" s="91" t="s">
        <v>60</v>
      </c>
      <c r="AC8" s="91" t="s">
        <v>61</v>
      </c>
      <c r="AD8" s="91" t="s">
        <v>58</v>
      </c>
      <c r="AE8" s="91" t="s">
        <v>59</v>
      </c>
      <c r="AF8" s="91" t="s">
        <v>67</v>
      </c>
      <c r="AG8" s="91" t="s">
        <v>62</v>
      </c>
      <c r="AH8" s="92" t="s">
        <v>63</v>
      </c>
      <c r="AI8" s="91" t="s">
        <v>53</v>
      </c>
      <c r="AJ8" s="92" t="s">
        <v>64</v>
      </c>
      <c r="AK8" s="92" t="s">
        <v>65</v>
      </c>
      <c r="AL8" s="92" t="s">
        <v>37</v>
      </c>
      <c r="AM8" s="93" t="s">
        <v>78</v>
      </c>
      <c r="AN8" s="91" t="s">
        <v>86</v>
      </c>
      <c r="AO8" s="94" t="s">
        <v>66</v>
      </c>
      <c r="AP8" s="95" t="s">
        <v>20</v>
      </c>
      <c r="AQ8" s="96" t="s">
        <v>14</v>
      </c>
      <c r="AR8" s="97" t="s">
        <v>30</v>
      </c>
      <c r="AS8" s="107" t="s">
        <v>35</v>
      </c>
    </row>
    <row r="9" spans="1:45" ht="12.75">
      <c r="A9" s="98" t="s">
        <v>21</v>
      </c>
      <c r="B9" s="84">
        <f>+'Aci Bonaccorsi'!B22</f>
        <v>356650</v>
      </c>
      <c r="C9" s="99">
        <f aca="true" t="shared" si="0" ref="C9:C36">B9</f>
        <v>356650</v>
      </c>
      <c r="D9" s="84">
        <f>+'Aci Bonaccorsi'!D22</f>
        <v>27120</v>
      </c>
      <c r="E9" s="84">
        <f>+'Aci Bonaccorsi'!E22</f>
        <v>148230</v>
      </c>
      <c r="F9" s="84">
        <f>+'Aci Bonaccorsi'!F22</f>
        <v>0</v>
      </c>
      <c r="G9" s="84">
        <f>+'Aci Bonaccorsi'!G22</f>
        <v>0</v>
      </c>
      <c r="H9" s="84">
        <f>+'Aci Bonaccorsi'!H22</f>
        <v>0</v>
      </c>
      <c r="I9" s="84">
        <f>+'Aci Bonaccorsi'!I22</f>
        <v>156800</v>
      </c>
      <c r="J9" s="84">
        <f>+'Aci Bonaccorsi'!J22</f>
        <v>0</v>
      </c>
      <c r="K9" s="112">
        <f>+'Aci Bonaccorsi'!K22</f>
        <v>0</v>
      </c>
      <c r="L9" s="84">
        <f>+'Aci Bonaccorsi'!L22</f>
        <v>0</v>
      </c>
      <c r="M9" s="84">
        <f>+'Aci Bonaccorsi'!M22</f>
        <v>0</v>
      </c>
      <c r="N9" s="112">
        <f>+'Aci Bonaccorsi'!N22</f>
        <v>213450</v>
      </c>
      <c r="O9" s="84">
        <f>+'Aci Bonaccorsi'!O22</f>
        <v>0</v>
      </c>
      <c r="P9" s="112">
        <f>+'Aci Bonaccorsi'!P22</f>
        <v>23600</v>
      </c>
      <c r="Q9" s="84">
        <f>+'Aci Bonaccorsi'!Q22</f>
        <v>0</v>
      </c>
      <c r="R9" s="84">
        <f>+'Aci Bonaccorsi'!R22</f>
        <v>0</v>
      </c>
      <c r="S9" s="84">
        <f>+'Aci Bonaccorsi'!S22</f>
        <v>157790</v>
      </c>
      <c r="T9" s="84">
        <f>+'Aci Bonaccorsi'!T22</f>
        <v>0</v>
      </c>
      <c r="U9" s="84">
        <f>+'Aci Bonaccorsi'!U22</f>
        <v>691040</v>
      </c>
      <c r="V9" s="84">
        <f>+'Aci Bonaccorsi'!V22</f>
        <v>5150</v>
      </c>
      <c r="W9" s="84">
        <f>+'Aci Bonaccorsi'!W22</f>
        <v>0</v>
      </c>
      <c r="X9" s="84">
        <f>+'Aci Bonaccorsi'!X22</f>
        <v>1400</v>
      </c>
      <c r="Y9" s="84">
        <f>+'Aci Bonaccorsi'!Y22</f>
        <v>140</v>
      </c>
      <c r="Z9" s="84">
        <f>+'Aci Bonaccorsi'!Z22</f>
        <v>0</v>
      </c>
      <c r="AA9" s="84">
        <f>+'Aci Bonaccorsi'!AA22</f>
        <v>620</v>
      </c>
      <c r="AB9" s="84">
        <f>+'Aci Bonaccorsi'!AB22</f>
        <v>0</v>
      </c>
      <c r="AC9" s="84">
        <f>+'Aci Bonaccorsi'!AC22</f>
        <v>0</v>
      </c>
      <c r="AD9" s="84">
        <f>+'Aci Bonaccorsi'!AD22</f>
        <v>3620</v>
      </c>
      <c r="AE9" s="84">
        <f>+'Aci Bonaccorsi'!AE22</f>
        <v>1360</v>
      </c>
      <c r="AF9" s="84">
        <f>+'Aci Bonaccorsi'!AF22</f>
        <v>45800</v>
      </c>
      <c r="AG9" s="84">
        <f>+'Aci Bonaccorsi'!AG22</f>
        <v>19100</v>
      </c>
      <c r="AH9" s="84">
        <f>+'Aci Bonaccorsi'!AH22</f>
        <v>0</v>
      </c>
      <c r="AI9" s="84">
        <f>+'Aci Bonaccorsi'!AI22</f>
        <v>0</v>
      </c>
      <c r="AJ9" s="84">
        <f>+'Aci Bonaccorsi'!AJ22</f>
        <v>37000</v>
      </c>
      <c r="AK9" s="84">
        <f>+'Aci Bonaccorsi'!AK22</f>
        <v>129700</v>
      </c>
      <c r="AL9" s="84">
        <f>+'Aci Bonaccorsi'!AL22</f>
        <v>0</v>
      </c>
      <c r="AM9" s="84">
        <f>+'Aci Bonaccorsi'!AM22</f>
        <v>0</v>
      </c>
      <c r="AN9" s="84">
        <f>+'Aci Bonaccorsi'!AN22</f>
        <v>0</v>
      </c>
      <c r="AO9" s="105">
        <f>+'Aci Bonaccorsi'!AO22</f>
        <v>104360</v>
      </c>
      <c r="AP9" s="111">
        <f>SUM(D9:AO9)</f>
        <v>1766280</v>
      </c>
      <c r="AQ9" s="100">
        <f>AP9/(C9+AP9)</f>
        <v>0.832001055145483</v>
      </c>
      <c r="AR9" s="101">
        <f>C9+AP9</f>
        <v>2122930</v>
      </c>
      <c r="AS9" s="108" t="s">
        <v>21</v>
      </c>
    </row>
    <row r="10" spans="1:45" ht="12.75">
      <c r="A10" s="98" t="s">
        <v>24</v>
      </c>
      <c r="B10" s="84">
        <f>+'Aci Castello'!B22</f>
        <v>2002330</v>
      </c>
      <c r="C10" s="99">
        <f t="shared" si="0"/>
        <v>2002330</v>
      </c>
      <c r="D10" s="84">
        <f>+'Aci Castello'!D22</f>
        <v>184300</v>
      </c>
      <c r="E10" s="84">
        <f>+'Aci Castello'!E22</f>
        <v>579480</v>
      </c>
      <c r="F10" s="84">
        <f>+'Aci Castello'!F22</f>
        <v>3340</v>
      </c>
      <c r="G10" s="84">
        <f>+'Aci Castello'!G22</f>
        <v>46200</v>
      </c>
      <c r="H10" s="84">
        <f>+'Aci Castello'!H22</f>
        <v>0</v>
      </c>
      <c r="I10" s="84">
        <f>+'Aci Castello'!I22</f>
        <v>668080</v>
      </c>
      <c r="J10" s="84">
        <f>+'Aci Castello'!J22</f>
        <v>456</v>
      </c>
      <c r="K10" s="112">
        <f>+'Aci Castello'!K22</f>
        <v>470</v>
      </c>
      <c r="L10" s="84">
        <f>+'Aci Castello'!L22</f>
        <v>0</v>
      </c>
      <c r="M10" s="84">
        <f>+'Aci Castello'!M22</f>
        <v>0</v>
      </c>
      <c r="N10" s="112">
        <f>+'Aci Castello'!N22</f>
        <v>0</v>
      </c>
      <c r="O10" s="84">
        <f>+'Aci Castello'!O22</f>
        <v>150</v>
      </c>
      <c r="P10" s="112">
        <f>+'Aci Castello'!P22</f>
        <v>53110</v>
      </c>
      <c r="Q10" s="84">
        <f>+'Aci Castello'!Q22</f>
        <v>0</v>
      </c>
      <c r="R10" s="84">
        <f>+'Aci Castello'!R22</f>
        <v>2660</v>
      </c>
      <c r="S10" s="84">
        <f>+'Aci Castello'!S22</f>
        <v>536400</v>
      </c>
      <c r="T10" s="84">
        <f>+'Aci Castello'!T22</f>
        <v>0</v>
      </c>
      <c r="U10" s="84">
        <f>+'Aci Castello'!U22</f>
        <v>2456260</v>
      </c>
      <c r="V10" s="84">
        <f>+'Aci Castello'!V22</f>
        <v>0</v>
      </c>
      <c r="W10" s="84">
        <f>+'Aci Castello'!W22</f>
        <v>126</v>
      </c>
      <c r="X10" s="84">
        <f>+'Aci Castello'!X22</f>
        <v>9900</v>
      </c>
      <c r="Y10" s="84">
        <f>+'Aci Castello'!Y22</f>
        <v>1850</v>
      </c>
      <c r="Z10" s="84">
        <f>+'Aci Castello'!Z22</f>
        <v>0</v>
      </c>
      <c r="AA10" s="84">
        <f>+'Aci Castello'!AA22</f>
        <v>1173</v>
      </c>
      <c r="AB10" s="84">
        <f>+'Aci Castello'!AB22</f>
        <v>0</v>
      </c>
      <c r="AC10" s="84">
        <f>+'Aci Castello'!AC22</f>
        <v>633</v>
      </c>
      <c r="AD10" s="84">
        <f>+'Aci Castello'!AD22</f>
        <v>7634</v>
      </c>
      <c r="AE10" s="84">
        <f>+'Aci Castello'!AE22</f>
        <v>14320</v>
      </c>
      <c r="AF10" s="84">
        <f>+'Aci Castello'!AF22</f>
        <v>145880</v>
      </c>
      <c r="AG10" s="84">
        <f>+'Aci Castello'!AG22</f>
        <v>13500</v>
      </c>
      <c r="AH10" s="84">
        <f>+'Aci Castello'!AH22</f>
        <v>5660</v>
      </c>
      <c r="AI10" s="84">
        <f>+'Aci Castello'!AI22</f>
        <v>0</v>
      </c>
      <c r="AJ10" s="84">
        <f>+'Aci Castello'!AJ22</f>
        <v>64620</v>
      </c>
      <c r="AK10" s="84">
        <f>+'Aci Castello'!AK22</f>
        <v>359060</v>
      </c>
      <c r="AL10" s="84">
        <f>+'Aci Castello'!AL22</f>
        <v>0</v>
      </c>
      <c r="AM10" s="84">
        <f>+'Aci Castello'!AM22</f>
        <v>460</v>
      </c>
      <c r="AN10" s="84">
        <f>+'Aci Castello'!AN22</f>
        <v>0</v>
      </c>
      <c r="AO10" s="105">
        <f>+'Aci Castello'!AO22</f>
        <v>93630</v>
      </c>
      <c r="AP10" s="111">
        <f aca="true" t="shared" si="1" ref="AP10:AP36">SUM(D10:AO10)</f>
        <v>5249352</v>
      </c>
      <c r="AQ10" s="100">
        <f aca="true" t="shared" si="2" ref="AQ10:AQ36">AP10/(C10+AP10)</f>
        <v>0.723880611422288</v>
      </c>
      <c r="AR10" s="101">
        <f aca="true" t="shared" si="3" ref="AR10:AR36">C10+AP10</f>
        <v>7251682</v>
      </c>
      <c r="AS10" s="108" t="s">
        <v>24</v>
      </c>
    </row>
    <row r="11" spans="1:45" ht="12.75">
      <c r="A11" s="98" t="s">
        <v>70</v>
      </c>
      <c r="B11" s="84">
        <f>+'Acicatena '!B22</f>
        <v>4913980</v>
      </c>
      <c r="C11" s="99">
        <f t="shared" si="0"/>
        <v>4913980</v>
      </c>
      <c r="D11" s="84">
        <f>+'Acicatena '!D22</f>
        <v>296360</v>
      </c>
      <c r="E11" s="84">
        <f>+'Acicatena '!E22</f>
        <v>605700</v>
      </c>
      <c r="F11" s="84">
        <f>+'Acicatena '!F22</f>
        <v>0</v>
      </c>
      <c r="G11" s="84">
        <f>+'Acicatena '!G22</f>
        <v>0</v>
      </c>
      <c r="H11" s="84">
        <f>+'Acicatena '!H22</f>
        <v>0</v>
      </c>
      <c r="I11" s="84">
        <f>+'Acicatena '!I22</f>
        <v>643060</v>
      </c>
      <c r="J11" s="84">
        <f>+'Acicatena '!J22</f>
        <v>0</v>
      </c>
      <c r="K11" s="112">
        <f>+'Acicatena '!K22</f>
        <v>3620</v>
      </c>
      <c r="L11" s="84">
        <f>+'Acicatena '!L22</f>
        <v>0</v>
      </c>
      <c r="M11" s="84">
        <f>+'Acicatena '!M22</f>
        <v>9740</v>
      </c>
      <c r="N11" s="112">
        <f>+'Acicatena '!N22</f>
        <v>27100</v>
      </c>
      <c r="O11" s="84">
        <f>+'Acicatena '!O22</f>
        <v>0</v>
      </c>
      <c r="P11" s="112">
        <f>+'Acicatena '!P22</f>
        <v>148660</v>
      </c>
      <c r="Q11" s="84">
        <f>+'Acicatena '!Q22</f>
        <v>0</v>
      </c>
      <c r="R11" s="84">
        <f>+'Acicatena '!R22</f>
        <v>0</v>
      </c>
      <c r="S11" s="84">
        <f>+'Acicatena '!S22</f>
        <v>553620</v>
      </c>
      <c r="T11" s="84">
        <f>+'Acicatena '!T22</f>
        <v>0</v>
      </c>
      <c r="U11" s="84">
        <f>+'Acicatena '!U22</f>
        <v>2408180</v>
      </c>
      <c r="V11" s="84">
        <f>+'Acicatena '!V22</f>
        <v>27220</v>
      </c>
      <c r="W11" s="84">
        <f>+'Acicatena '!W22</f>
        <v>1080</v>
      </c>
      <c r="X11" s="84">
        <f>+'Acicatena '!X22</f>
        <v>10940</v>
      </c>
      <c r="Y11" s="84">
        <f>+'Acicatena '!Y22</f>
        <v>480</v>
      </c>
      <c r="Z11" s="84">
        <f>+'Acicatena '!Z22</f>
        <v>0</v>
      </c>
      <c r="AA11" s="84">
        <f>+'Acicatena '!AA22</f>
        <v>1340</v>
      </c>
      <c r="AB11" s="84">
        <f>+'Acicatena '!AB22</f>
        <v>0</v>
      </c>
      <c r="AC11" s="84">
        <f>+'Acicatena '!AC22</f>
        <v>0</v>
      </c>
      <c r="AD11" s="84">
        <f>+'Acicatena '!AD22</f>
        <v>11120</v>
      </c>
      <c r="AE11" s="84">
        <f>+'Acicatena '!AE22</f>
        <v>1500</v>
      </c>
      <c r="AF11" s="84">
        <f>+'Acicatena '!AF22</f>
        <v>238560</v>
      </c>
      <c r="AG11" s="84">
        <f>+'Acicatena '!AG22</f>
        <v>13000</v>
      </c>
      <c r="AH11" s="84">
        <f>+'Acicatena '!AH22</f>
        <v>15420</v>
      </c>
      <c r="AI11" s="84">
        <f>+'Acicatena '!AI22</f>
        <v>0</v>
      </c>
      <c r="AJ11" s="84">
        <f>+'Acicatena '!AJ22</f>
        <v>42840</v>
      </c>
      <c r="AK11" s="84">
        <f>+'Acicatena '!AK22</f>
        <v>569900</v>
      </c>
      <c r="AL11" s="84">
        <f>+'Acicatena '!AL22</f>
        <v>0</v>
      </c>
      <c r="AM11" s="84">
        <f>+'Acicatena '!AM22</f>
        <v>0</v>
      </c>
      <c r="AN11" s="84">
        <f>+'Acicatena '!AN22</f>
        <v>0</v>
      </c>
      <c r="AO11" s="105">
        <f>+'Acicatena '!AO22</f>
        <v>351089</v>
      </c>
      <c r="AP11" s="111">
        <f t="shared" si="1"/>
        <v>5980529</v>
      </c>
      <c r="AQ11" s="100">
        <f t="shared" si="2"/>
        <v>0.5489489246371727</v>
      </c>
      <c r="AR11" s="101">
        <f t="shared" si="3"/>
        <v>10894509</v>
      </c>
      <c r="AS11" s="108" t="s">
        <v>70</v>
      </c>
    </row>
    <row r="12" spans="1:45" ht="12.75" customHeight="1">
      <c r="A12" s="98" t="s">
        <v>25</v>
      </c>
      <c r="B12" s="84">
        <f>+'Aci Sant''Antonio'!B22</f>
        <v>3233050</v>
      </c>
      <c r="C12" s="99">
        <f t="shared" si="0"/>
        <v>3233050</v>
      </c>
      <c r="D12" s="84">
        <f>+'Aci Sant''Antonio'!D22</f>
        <v>109680</v>
      </c>
      <c r="E12" s="84">
        <f>+'Aci Sant''Antonio'!E22</f>
        <v>602680</v>
      </c>
      <c r="F12" s="84">
        <f>+'Aci Sant''Antonio'!F22</f>
        <v>0</v>
      </c>
      <c r="G12" s="84">
        <f>+'Aci Sant''Antonio'!G22</f>
        <v>0</v>
      </c>
      <c r="H12" s="84">
        <f>+'Aci Sant''Antonio'!H22</f>
        <v>0</v>
      </c>
      <c r="I12" s="84">
        <f>+'Aci Sant''Antonio'!I22</f>
        <v>359680</v>
      </c>
      <c r="J12" s="84">
        <f>+'Aci Sant''Antonio'!J22</f>
        <v>0</v>
      </c>
      <c r="K12" s="112">
        <f>+'Aci Sant''Antonio'!K22</f>
        <v>9780</v>
      </c>
      <c r="L12" s="84">
        <f>+'Aci Sant''Antonio'!L22</f>
        <v>0</v>
      </c>
      <c r="M12" s="84">
        <f>+'Aci Sant''Antonio'!M22</f>
        <v>0</v>
      </c>
      <c r="N12" s="112">
        <f>+'Aci Sant''Antonio'!N22</f>
        <v>0</v>
      </c>
      <c r="O12" s="84">
        <f>+'Aci Sant''Antonio'!O22</f>
        <v>0</v>
      </c>
      <c r="P12" s="112">
        <f>+'Aci Sant''Antonio'!P22</f>
        <v>82080</v>
      </c>
      <c r="Q12" s="84">
        <f>+'Aci Sant''Antonio'!Q22</f>
        <v>0</v>
      </c>
      <c r="R12" s="84">
        <f>+'Aci Sant''Antonio'!R22</f>
        <v>0</v>
      </c>
      <c r="S12" s="84">
        <f>+'Aci Sant''Antonio'!S22</f>
        <v>642840</v>
      </c>
      <c r="T12" s="84">
        <f>+'Aci Sant''Antonio'!T22</f>
        <v>0</v>
      </c>
      <c r="U12" s="84">
        <f>+'Aci Sant''Antonio'!U22</f>
        <v>2015920</v>
      </c>
      <c r="V12" s="84">
        <f>+'Aci Sant''Antonio'!V22</f>
        <v>12660</v>
      </c>
      <c r="W12" s="84">
        <f>+'Aci Sant''Antonio'!W22</f>
        <v>0</v>
      </c>
      <c r="X12" s="84">
        <f>+'Aci Sant''Antonio'!X22</f>
        <v>5440</v>
      </c>
      <c r="Y12" s="84">
        <f>+'Aci Sant''Antonio'!Y22</f>
        <v>260</v>
      </c>
      <c r="Z12" s="84">
        <f>+'Aci Sant''Antonio'!Z22</f>
        <v>0</v>
      </c>
      <c r="AA12" s="84">
        <f>+'Aci Sant''Antonio'!AA22</f>
        <v>221</v>
      </c>
      <c r="AB12" s="84">
        <f>+'Aci Sant''Antonio'!AB22</f>
        <v>0</v>
      </c>
      <c r="AC12" s="84">
        <f>+'Aci Sant''Antonio'!AC22</f>
        <v>0</v>
      </c>
      <c r="AD12" s="84">
        <f>+'Aci Sant''Antonio'!AD22</f>
        <v>5720</v>
      </c>
      <c r="AE12" s="84">
        <f>+'Aci Sant''Antonio'!AE22</f>
        <v>7180</v>
      </c>
      <c r="AF12" s="84">
        <f>+'Aci Sant''Antonio'!AF22</f>
        <v>140280</v>
      </c>
      <c r="AG12" s="84">
        <f>+'Aci Sant''Antonio'!AG22</f>
        <v>2300</v>
      </c>
      <c r="AH12" s="84">
        <f>+'Aci Sant''Antonio'!AH22</f>
        <v>2530</v>
      </c>
      <c r="AI12" s="84">
        <f>+'Aci Sant''Antonio'!AI22</f>
        <v>0</v>
      </c>
      <c r="AJ12" s="84">
        <f>+'Aci Sant''Antonio'!AJ22</f>
        <v>25800</v>
      </c>
      <c r="AK12" s="84">
        <f>+'Aci Sant''Antonio'!AK22</f>
        <v>134160</v>
      </c>
      <c r="AL12" s="84">
        <f>+'Aci Sant''Antonio'!AL22</f>
        <v>213600</v>
      </c>
      <c r="AM12" s="84">
        <f>+'Aci Sant''Antonio'!AM22</f>
        <v>0</v>
      </c>
      <c r="AN12" s="84">
        <f>+'Aci Sant''Antonio'!AN22</f>
        <v>0</v>
      </c>
      <c r="AO12" s="105">
        <f>+'Aci Sant''Antonio'!AO22</f>
        <v>240380</v>
      </c>
      <c r="AP12" s="111">
        <f t="shared" si="1"/>
        <v>4613191</v>
      </c>
      <c r="AQ12" s="100">
        <f t="shared" si="2"/>
        <v>0.5879491848389566</v>
      </c>
      <c r="AR12" s="101">
        <f t="shared" si="3"/>
        <v>7846241</v>
      </c>
      <c r="AS12" s="108" t="s">
        <v>25</v>
      </c>
    </row>
    <row r="13" spans="1:45" ht="12.75">
      <c r="A13" s="98" t="s">
        <v>23</v>
      </c>
      <c r="B13" s="84">
        <f>+Belpasso!B22</f>
        <v>3087300</v>
      </c>
      <c r="C13" s="99">
        <f t="shared" si="0"/>
        <v>3087300</v>
      </c>
      <c r="D13" s="84">
        <f>+Belpasso!D22</f>
        <v>599760</v>
      </c>
      <c r="E13" s="84">
        <f>+Belpasso!E22</f>
        <v>127600</v>
      </c>
      <c r="F13" s="84">
        <f>+Belpasso!F22</f>
        <v>0</v>
      </c>
      <c r="G13" s="84">
        <f>+Belpasso!G22</f>
        <v>1640</v>
      </c>
      <c r="H13" s="84">
        <f>+Belpasso!H22</f>
        <v>904295</v>
      </c>
      <c r="I13" s="84">
        <f>+Belpasso!I22</f>
        <v>628263</v>
      </c>
      <c r="J13" s="84">
        <f>+Belpasso!J22</f>
        <v>0</v>
      </c>
      <c r="K13" s="112">
        <f>+Belpasso!K22</f>
        <v>7360</v>
      </c>
      <c r="L13" s="84">
        <f>+Belpasso!L22</f>
        <v>0</v>
      </c>
      <c r="M13" s="84">
        <f>+Belpasso!M22</f>
        <v>0</v>
      </c>
      <c r="N13" s="112">
        <f>+Belpasso!N22</f>
        <v>0</v>
      </c>
      <c r="O13" s="84">
        <f>+Belpasso!O22</f>
        <v>0</v>
      </c>
      <c r="P13" s="112">
        <f>+Belpasso!P22</f>
        <v>218660</v>
      </c>
      <c r="Q13" s="84">
        <f>+Belpasso!Q22</f>
        <v>0</v>
      </c>
      <c r="R13" s="84">
        <f>+Belpasso!R22</f>
        <v>0</v>
      </c>
      <c r="S13" s="84">
        <f>+Belpasso!S22</f>
        <v>882120</v>
      </c>
      <c r="T13" s="84">
        <f>+Belpasso!T22</f>
        <v>0</v>
      </c>
      <c r="U13" s="84">
        <f>+Belpasso!U22</f>
        <v>3126351</v>
      </c>
      <c r="V13" s="84">
        <f>+Belpasso!V22</f>
        <v>34280</v>
      </c>
      <c r="W13" s="84">
        <f>+Belpasso!W22</f>
        <v>0</v>
      </c>
      <c r="X13" s="84">
        <f>+Belpasso!X22</f>
        <v>1080</v>
      </c>
      <c r="Y13" s="84">
        <f>+Belpasso!Y22</f>
        <v>740</v>
      </c>
      <c r="Z13" s="84">
        <f>+Belpasso!Z22</f>
        <v>440</v>
      </c>
      <c r="AA13" s="84">
        <f>+Belpasso!AA22</f>
        <v>1206</v>
      </c>
      <c r="AB13" s="84">
        <f>+Belpasso!AB22</f>
        <v>0</v>
      </c>
      <c r="AC13" s="84">
        <f>+Belpasso!AC22</f>
        <v>300</v>
      </c>
      <c r="AD13" s="84">
        <f>+Belpasso!AD22</f>
        <v>100</v>
      </c>
      <c r="AE13" s="84">
        <f>+Belpasso!AE22</f>
        <v>0</v>
      </c>
      <c r="AF13" s="84">
        <f>+Belpasso!AF22</f>
        <v>175480</v>
      </c>
      <c r="AG13" s="84">
        <f>+Belpasso!AG22</f>
        <v>21640</v>
      </c>
      <c r="AH13" s="84">
        <f>+Belpasso!AH22</f>
        <v>0</v>
      </c>
      <c r="AI13" s="84">
        <f>+Belpasso!AI22</f>
        <v>0</v>
      </c>
      <c r="AJ13" s="84">
        <f>+Belpasso!AJ22</f>
        <v>173920</v>
      </c>
      <c r="AK13" s="84">
        <f>+Belpasso!AK22</f>
        <v>98940</v>
      </c>
      <c r="AL13" s="84">
        <f>+Belpasso!AL22</f>
        <v>0</v>
      </c>
      <c r="AM13" s="84">
        <f>+Belpasso!AM22</f>
        <v>400</v>
      </c>
      <c r="AN13" s="84">
        <f>+Belpasso!AN22</f>
        <v>0</v>
      </c>
      <c r="AO13" s="105">
        <f>+Belpasso!AO22</f>
        <v>214600</v>
      </c>
      <c r="AP13" s="111">
        <f t="shared" si="1"/>
        <v>7219175</v>
      </c>
      <c r="AQ13" s="100">
        <f t="shared" si="2"/>
        <v>0.7004504449872532</v>
      </c>
      <c r="AR13" s="101">
        <f t="shared" si="3"/>
        <v>10306475</v>
      </c>
      <c r="AS13" s="108" t="s">
        <v>23</v>
      </c>
    </row>
    <row r="14" spans="1:45" ht="12.75">
      <c r="A14" s="98" t="s">
        <v>75</v>
      </c>
      <c r="B14" s="84">
        <f>+Biancavilla!B22</f>
        <v>1528540</v>
      </c>
      <c r="C14" s="99">
        <f t="shared" si="0"/>
        <v>1528540</v>
      </c>
      <c r="D14" s="84">
        <f>+Biancavilla!D22</f>
        <v>190650</v>
      </c>
      <c r="E14" s="84">
        <f>+Biancavilla!E22</f>
        <v>246170</v>
      </c>
      <c r="F14" s="84">
        <f>+Biancavilla!F22</f>
        <v>0</v>
      </c>
      <c r="G14" s="84">
        <f>+Biancavilla!G22</f>
        <v>0</v>
      </c>
      <c r="H14" s="84">
        <f>+Biancavilla!H22</f>
        <v>609020</v>
      </c>
      <c r="I14" s="84">
        <f>+Biancavilla!I22</f>
        <v>586800</v>
      </c>
      <c r="J14" s="84">
        <f>+Biancavilla!J22</f>
        <v>0</v>
      </c>
      <c r="K14" s="112">
        <f>+Biancavilla!K22</f>
        <v>3840</v>
      </c>
      <c r="L14" s="84">
        <f>+Biancavilla!L22</f>
        <v>3780</v>
      </c>
      <c r="M14" s="84">
        <f>+Biancavilla!M22</f>
        <v>0</v>
      </c>
      <c r="N14" s="112">
        <f>+Biancavilla!N22</f>
        <v>0</v>
      </c>
      <c r="O14" s="84">
        <f>+Biancavilla!O22</f>
        <v>0</v>
      </c>
      <c r="P14" s="112">
        <f>+Biancavilla!P22</f>
        <v>6560</v>
      </c>
      <c r="Q14" s="84">
        <f>+Biancavilla!Q22</f>
        <v>0</v>
      </c>
      <c r="R14" s="84">
        <f>+Biancavilla!R22</f>
        <v>580</v>
      </c>
      <c r="S14" s="84">
        <f>+Biancavilla!S22</f>
        <v>686780</v>
      </c>
      <c r="T14" s="84">
        <f>+Biancavilla!T22</f>
        <v>0</v>
      </c>
      <c r="U14" s="84">
        <f>+Biancavilla!U22</f>
        <v>2785880</v>
      </c>
      <c r="V14" s="84">
        <f>+Biancavilla!V22</f>
        <v>15420</v>
      </c>
      <c r="W14" s="84">
        <f>+Biancavilla!W22</f>
        <v>120</v>
      </c>
      <c r="X14" s="84">
        <f>+Biancavilla!X22</f>
        <v>11640</v>
      </c>
      <c r="Y14" s="84">
        <f>+Biancavilla!Y22</f>
        <v>0</v>
      </c>
      <c r="Z14" s="84">
        <f>+Biancavilla!Z22</f>
        <v>0</v>
      </c>
      <c r="AA14" s="84">
        <f>+Biancavilla!AA22</f>
        <v>140</v>
      </c>
      <c r="AB14" s="84">
        <f>+Biancavilla!AB22</f>
        <v>0</v>
      </c>
      <c r="AC14" s="84">
        <f>+Biancavilla!AC22</f>
        <v>0</v>
      </c>
      <c r="AD14" s="84">
        <f>+Biancavilla!AD22</f>
        <v>30960</v>
      </c>
      <c r="AE14" s="84">
        <f>+Biancavilla!AE22</f>
        <v>6140</v>
      </c>
      <c r="AF14" s="84">
        <f>+Biancavilla!AF22</f>
        <v>87100</v>
      </c>
      <c r="AG14" s="84">
        <f>+Biancavilla!AG22</f>
        <v>16420</v>
      </c>
      <c r="AH14" s="84">
        <f>+Biancavilla!AH22</f>
        <v>4260</v>
      </c>
      <c r="AI14" s="84">
        <f>+Biancavilla!AI22</f>
        <v>0</v>
      </c>
      <c r="AJ14" s="84">
        <f>+Biancavilla!AJ22</f>
        <v>0</v>
      </c>
      <c r="AK14" s="84">
        <f>+Biancavilla!AK22</f>
        <v>22380</v>
      </c>
      <c r="AL14" s="84">
        <f>+Biancavilla!AL22</f>
        <v>0</v>
      </c>
      <c r="AM14" s="84">
        <f>+Biancavilla!AM22</f>
        <v>0</v>
      </c>
      <c r="AN14" s="84">
        <f>+Biancavilla!AN22</f>
        <v>0</v>
      </c>
      <c r="AO14" s="105">
        <f>+Biancavilla!AO22</f>
        <v>77300</v>
      </c>
      <c r="AP14" s="111">
        <f t="shared" si="1"/>
        <v>5391940</v>
      </c>
      <c r="AQ14" s="100">
        <f t="shared" si="2"/>
        <v>0.7791280373615703</v>
      </c>
      <c r="AR14" s="101">
        <f t="shared" si="3"/>
        <v>6920480</v>
      </c>
      <c r="AS14" s="108" t="s">
        <v>75</v>
      </c>
    </row>
    <row r="15" spans="1:45" ht="12.75" customHeight="1">
      <c r="A15" s="98" t="s">
        <v>102</v>
      </c>
      <c r="B15" s="84">
        <f>+'Camporotondo Etneo'!B22</f>
        <v>377180</v>
      </c>
      <c r="C15" s="99">
        <f t="shared" si="0"/>
        <v>377180</v>
      </c>
      <c r="D15" s="84">
        <f>+'Camporotondo Etneo'!D22</f>
        <v>22160</v>
      </c>
      <c r="E15" s="84">
        <f>+'Camporotondo Etneo'!E22</f>
        <v>0</v>
      </c>
      <c r="F15" s="84">
        <f>+'Camporotondo Etneo'!F22</f>
        <v>0</v>
      </c>
      <c r="G15" s="84">
        <f>+'Camporotondo Etneo'!G22</f>
        <v>0</v>
      </c>
      <c r="H15" s="84">
        <f>+'Camporotondo Etneo'!H22</f>
        <v>189820</v>
      </c>
      <c r="I15" s="84">
        <f>+'Camporotondo Etneo'!I22</f>
        <v>113660</v>
      </c>
      <c r="J15" s="84">
        <f>+'Camporotondo Etneo'!J22</f>
        <v>0</v>
      </c>
      <c r="K15" s="112">
        <f>+'Camporotondo Etneo'!K22</f>
        <v>0</v>
      </c>
      <c r="L15" s="84">
        <f>+'Camporotondo Etneo'!L22</f>
        <v>0</v>
      </c>
      <c r="M15" s="84">
        <f>+'Camporotondo Etneo'!M22</f>
        <v>0</v>
      </c>
      <c r="N15" s="112">
        <f>+'Camporotondo Etneo'!N22</f>
        <v>0</v>
      </c>
      <c r="O15" s="84">
        <f>+'Camporotondo Etneo'!O22</f>
        <v>0</v>
      </c>
      <c r="P15" s="112">
        <f>+'Camporotondo Etneo'!P22</f>
        <v>197300</v>
      </c>
      <c r="Q15" s="84">
        <f>+'Camporotondo Etneo'!Q22</f>
        <v>0</v>
      </c>
      <c r="R15" s="84">
        <f>+'Camporotondo Etneo'!R22</f>
        <v>0</v>
      </c>
      <c r="S15" s="84">
        <f>+'Camporotondo Etneo'!S22</f>
        <v>168640</v>
      </c>
      <c r="T15" s="84">
        <f>+'Camporotondo Etneo'!T22</f>
        <v>0</v>
      </c>
      <c r="U15" s="84">
        <f>+'Camporotondo Etneo'!U22</f>
        <v>641220</v>
      </c>
      <c r="V15" s="84">
        <f>+'Camporotondo Etneo'!V22</f>
        <v>0</v>
      </c>
      <c r="W15" s="84">
        <f>+'Camporotondo Etneo'!W22</f>
        <v>0</v>
      </c>
      <c r="X15" s="84">
        <f>+'Camporotondo Etneo'!X22</f>
        <v>5399</v>
      </c>
      <c r="Y15" s="84">
        <f>+'Camporotondo Etneo'!Y22</f>
        <v>0</v>
      </c>
      <c r="Z15" s="84">
        <f>+'Camporotondo Etneo'!Z22</f>
        <v>0</v>
      </c>
      <c r="AA15" s="84">
        <f>+'Camporotondo Etneo'!AA22</f>
        <v>142.5</v>
      </c>
      <c r="AB15" s="84">
        <f>+'Camporotondo Etneo'!AB22</f>
        <v>0</v>
      </c>
      <c r="AC15" s="84">
        <f>+'Camporotondo Etneo'!AC22</f>
        <v>43.5</v>
      </c>
      <c r="AD15" s="84">
        <f>+'Camporotondo Etneo'!AD22</f>
        <v>0</v>
      </c>
      <c r="AE15" s="84">
        <f>+'Camporotondo Etneo'!AE22</f>
        <v>5420</v>
      </c>
      <c r="AF15" s="84">
        <f>+'Camporotondo Etneo'!AF22</f>
        <v>170540</v>
      </c>
      <c r="AG15" s="84">
        <f>+'Camporotondo Etneo'!AG22</f>
        <v>11600</v>
      </c>
      <c r="AH15" s="84">
        <f>+'Camporotondo Etneo'!AH22</f>
        <v>0</v>
      </c>
      <c r="AI15" s="84">
        <f>+'Camporotondo Etneo'!AI22</f>
        <v>0</v>
      </c>
      <c r="AJ15" s="84">
        <f>+'Camporotondo Etneo'!AJ22</f>
        <v>86180</v>
      </c>
      <c r="AK15" s="84">
        <f>+'Camporotondo Etneo'!AK22</f>
        <v>99120</v>
      </c>
      <c r="AL15" s="84">
        <f>+'Camporotondo Etneo'!AL22</f>
        <v>5524</v>
      </c>
      <c r="AM15" s="84">
        <f>+'Camporotondo Etneo'!AM22</f>
        <v>52</v>
      </c>
      <c r="AN15" s="84">
        <f>+'Camporotondo Etneo'!AN22</f>
        <v>0</v>
      </c>
      <c r="AO15" s="105">
        <f>+'Camporotondo Etneo'!AO22</f>
        <v>50800</v>
      </c>
      <c r="AP15" s="111">
        <f t="shared" si="1"/>
        <v>1767621</v>
      </c>
      <c r="AQ15" s="100">
        <f t="shared" si="2"/>
        <v>0.8241421931451915</v>
      </c>
      <c r="AR15" s="101">
        <f t="shared" si="3"/>
        <v>2144801</v>
      </c>
      <c r="AS15" s="108" t="s">
        <v>102</v>
      </c>
    </row>
    <row r="16" spans="1:45" ht="12.75">
      <c r="A16" s="102" t="s">
        <v>26</v>
      </c>
      <c r="B16" s="84">
        <f>+Catania!B22</f>
        <v>136901850</v>
      </c>
      <c r="C16" s="99">
        <f t="shared" si="0"/>
        <v>136901850</v>
      </c>
      <c r="D16" s="84">
        <f>+Catania!D22</f>
        <v>4136940</v>
      </c>
      <c r="E16" s="84">
        <f>+Catania!E22</f>
        <v>515320</v>
      </c>
      <c r="F16" s="84">
        <f>+Catania!F22</f>
        <v>107740</v>
      </c>
      <c r="G16" s="84">
        <f>+Catania!G22</f>
        <v>0</v>
      </c>
      <c r="H16" s="84">
        <f>+Catania!H22</f>
        <v>4972460</v>
      </c>
      <c r="I16" s="84">
        <f>+Catania!I22</f>
        <v>3708280</v>
      </c>
      <c r="J16" s="84">
        <f>+Catania!J22</f>
        <v>0</v>
      </c>
      <c r="K16" s="112">
        <f>+Catania!K22</f>
        <v>139790</v>
      </c>
      <c r="L16" s="84">
        <f>+Catania!L22</f>
        <v>0</v>
      </c>
      <c r="M16" s="84">
        <f>+Catania!M22</f>
        <v>0</v>
      </c>
      <c r="N16" s="112">
        <f>+Catania!N22</f>
        <v>372850</v>
      </c>
      <c r="O16" s="84">
        <f>+Catania!O22</f>
        <v>0</v>
      </c>
      <c r="P16" s="112">
        <f>+Catania!P22</f>
        <v>2330680</v>
      </c>
      <c r="Q16" s="84">
        <f>+Catania!Q22</f>
        <v>0</v>
      </c>
      <c r="R16" s="84">
        <f>+Catania!R22</f>
        <v>0</v>
      </c>
      <c r="S16" s="84">
        <f>+Catania!S22</f>
        <v>7409260</v>
      </c>
      <c r="T16" s="84">
        <f>+Catania!T22</f>
        <v>0</v>
      </c>
      <c r="U16" s="84">
        <f>+Catania!U22</f>
        <v>12917300</v>
      </c>
      <c r="V16" s="84">
        <f>+Catania!V22</f>
        <v>91950</v>
      </c>
      <c r="W16" s="84">
        <f>+Catania!W22</f>
        <v>1870</v>
      </c>
      <c r="X16" s="84">
        <f>+Catania!X22</f>
        <v>114420</v>
      </c>
      <c r="Y16" s="84">
        <f>+Catania!Y22</f>
        <v>3400</v>
      </c>
      <c r="Z16" s="84">
        <f>+Catania!Z22</f>
        <v>0</v>
      </c>
      <c r="AA16" s="84">
        <f>+Catania!AA22</f>
        <v>3200</v>
      </c>
      <c r="AB16" s="84">
        <f>+Catania!AB22</f>
        <v>4732</v>
      </c>
      <c r="AC16" s="84">
        <f>+Catania!AC22</f>
        <v>1400</v>
      </c>
      <c r="AD16" s="84">
        <f>+Catania!AD22</f>
        <v>125520</v>
      </c>
      <c r="AE16" s="84">
        <f>+Catania!AE22</f>
        <v>156020</v>
      </c>
      <c r="AF16" s="84">
        <f>+Catania!AF22</f>
        <v>2822860</v>
      </c>
      <c r="AG16" s="84">
        <f>+Catania!AG22</f>
        <v>243320</v>
      </c>
      <c r="AH16" s="84">
        <f>+Catania!AH22</f>
        <v>135410</v>
      </c>
      <c r="AI16" s="84">
        <f>+Catania!AI22</f>
        <v>1058370</v>
      </c>
      <c r="AJ16" s="84">
        <f>+Catania!AJ22</f>
        <v>3304980</v>
      </c>
      <c r="AK16" s="84">
        <f>+Catania!AK22</f>
        <v>1751620</v>
      </c>
      <c r="AL16" s="84">
        <f>+Catania!AL22</f>
        <v>0</v>
      </c>
      <c r="AM16" s="84">
        <f>+Catania!AM22</f>
        <v>1300</v>
      </c>
      <c r="AN16" s="84">
        <f>+Catania!AN22</f>
        <v>0</v>
      </c>
      <c r="AO16" s="105">
        <f>+Catania!AO22</f>
        <v>2088120</v>
      </c>
      <c r="AP16" s="111">
        <f t="shared" si="1"/>
        <v>48519112</v>
      </c>
      <c r="AQ16" s="100">
        <f t="shared" si="2"/>
        <v>0.2616700478557543</v>
      </c>
      <c r="AR16" s="101">
        <f t="shared" si="3"/>
        <v>185420962</v>
      </c>
      <c r="AS16" s="109" t="s">
        <v>26</v>
      </c>
    </row>
    <row r="17" spans="1:45" ht="12.75">
      <c r="A17" s="103" t="s">
        <v>103</v>
      </c>
      <c r="B17" s="84">
        <f>+'Gravina di Catania'!B22</f>
        <v>3708780</v>
      </c>
      <c r="C17" s="99">
        <f t="shared" si="0"/>
        <v>3708780</v>
      </c>
      <c r="D17" s="84">
        <f>+'Gravina di Catania'!D22</f>
        <v>249266</v>
      </c>
      <c r="E17" s="84">
        <f>+'Gravina di Catania'!E22</f>
        <v>1060</v>
      </c>
      <c r="F17" s="84">
        <f>+'Gravina di Catania'!F22</f>
        <v>0</v>
      </c>
      <c r="G17" s="84">
        <f>+'Gravina di Catania'!G22</f>
        <v>0</v>
      </c>
      <c r="H17" s="84">
        <f>+'Gravina di Catania'!H22</f>
        <v>801220</v>
      </c>
      <c r="I17" s="84">
        <f>+'Gravina di Catania'!I22</f>
        <v>598100</v>
      </c>
      <c r="J17" s="84">
        <f>+'Gravina di Catania'!J22</f>
        <v>0</v>
      </c>
      <c r="K17" s="112">
        <f>+'Gravina di Catania'!K22</f>
        <v>0</v>
      </c>
      <c r="L17" s="84">
        <f>+'Gravina di Catania'!L22</f>
        <v>0</v>
      </c>
      <c r="M17" s="84">
        <f>+'Gravina di Catania'!M22</f>
        <v>0</v>
      </c>
      <c r="N17" s="112">
        <f>+'Gravina di Catania'!N22</f>
        <v>0</v>
      </c>
      <c r="O17" s="84">
        <f>+'Gravina di Catania'!O22</f>
        <v>0</v>
      </c>
      <c r="P17" s="112">
        <f>+'Gravina di Catania'!P22</f>
        <v>1323460</v>
      </c>
      <c r="Q17" s="84">
        <f>+'Gravina di Catania'!Q22</f>
        <v>0</v>
      </c>
      <c r="R17" s="84">
        <f>+'Gravina di Catania'!R22</f>
        <v>0</v>
      </c>
      <c r="S17" s="84">
        <f>+'Gravina di Catania'!S22</f>
        <v>760184</v>
      </c>
      <c r="T17" s="84">
        <f>+'Gravina di Catania'!T22</f>
        <v>0</v>
      </c>
      <c r="U17" s="84">
        <f>+'Gravina di Catania'!U22</f>
        <v>2351010</v>
      </c>
      <c r="V17" s="84">
        <f>+'Gravina di Catania'!V22</f>
        <v>35790</v>
      </c>
      <c r="W17" s="84">
        <f>+'Gravina di Catania'!W22</f>
        <v>0</v>
      </c>
      <c r="X17" s="84">
        <f>+'Gravina di Catania'!X22</f>
        <v>6330</v>
      </c>
      <c r="Y17" s="84">
        <f>+'Gravina di Catania'!Y22</f>
        <v>420</v>
      </c>
      <c r="Z17" s="84">
        <f>+'Gravina di Catania'!Z22</f>
        <v>0</v>
      </c>
      <c r="AA17" s="84">
        <f>+'Gravina di Catania'!AA22</f>
        <v>1820</v>
      </c>
      <c r="AB17" s="84">
        <f>+'Gravina di Catania'!AB22</f>
        <v>0</v>
      </c>
      <c r="AC17" s="84">
        <f>+'Gravina di Catania'!AC22</f>
        <v>520</v>
      </c>
      <c r="AD17" s="84">
        <f>+'Gravina di Catania'!AD22</f>
        <v>3095</v>
      </c>
      <c r="AE17" s="84">
        <f>+'Gravina di Catania'!AE22</f>
        <v>1274</v>
      </c>
      <c r="AF17" s="84">
        <f>+'Gravina di Catania'!AF22</f>
        <v>101560</v>
      </c>
      <c r="AG17" s="84">
        <f>+'Gravina di Catania'!AG22</f>
        <v>380</v>
      </c>
      <c r="AH17" s="84">
        <f>+'Gravina di Catania'!AH22</f>
        <v>0</v>
      </c>
      <c r="AI17" s="84">
        <f>+'Gravina di Catania'!AI22</f>
        <v>0</v>
      </c>
      <c r="AJ17" s="84">
        <f>+'Gravina di Catania'!AJ22</f>
        <v>172040</v>
      </c>
      <c r="AK17" s="84">
        <f>+'Gravina di Catania'!AK22</f>
        <v>280100</v>
      </c>
      <c r="AL17" s="84">
        <f>+'Gravina di Catania'!AL22</f>
        <v>0</v>
      </c>
      <c r="AM17" s="84">
        <f>+'Gravina di Catania'!AM22</f>
        <v>0</v>
      </c>
      <c r="AN17" s="84">
        <f>+'Gravina di Catania'!AN22</f>
        <v>0</v>
      </c>
      <c r="AO17" s="105">
        <f>+'Gravina di Catania'!AO22</f>
        <v>109740</v>
      </c>
      <c r="AP17" s="111">
        <f t="shared" si="1"/>
        <v>6797369</v>
      </c>
      <c r="AQ17" s="100">
        <f t="shared" si="2"/>
        <v>0.6469895867648555</v>
      </c>
      <c r="AR17" s="101">
        <f t="shared" si="3"/>
        <v>10506149</v>
      </c>
      <c r="AS17" s="110" t="s">
        <v>103</v>
      </c>
    </row>
    <row r="18" spans="1:45" ht="12.75">
      <c r="A18" s="103" t="s">
        <v>83</v>
      </c>
      <c r="B18" s="84">
        <f>+Mascalucia!B22</f>
        <v>3376280</v>
      </c>
      <c r="C18" s="99">
        <f t="shared" si="0"/>
        <v>3376280</v>
      </c>
      <c r="D18" s="84">
        <f>+Mascalucia!D22</f>
        <v>325320</v>
      </c>
      <c r="E18" s="84">
        <f>+Mascalucia!E22</f>
        <v>373560</v>
      </c>
      <c r="F18" s="84">
        <f>+Mascalucia!F22</f>
        <v>0</v>
      </c>
      <c r="G18" s="84">
        <f>+Mascalucia!G22</f>
        <v>780</v>
      </c>
      <c r="H18" s="84">
        <f>+Mascalucia!H22</f>
        <v>1506162</v>
      </c>
      <c r="I18" s="84">
        <f>+Mascalucia!I22</f>
        <v>81960</v>
      </c>
      <c r="J18" s="84">
        <f>+Mascalucia!J22</f>
        <v>0</v>
      </c>
      <c r="K18" s="112">
        <f>+Mascalucia!K22</f>
        <v>2200</v>
      </c>
      <c r="L18" s="84">
        <f>+Mascalucia!L22</f>
        <v>0</v>
      </c>
      <c r="M18" s="84">
        <f>+Mascalucia!M22</f>
        <v>0</v>
      </c>
      <c r="N18" s="112">
        <f>+Mascalucia!N22</f>
        <v>59160</v>
      </c>
      <c r="O18" s="84">
        <f>+Mascalucia!O22</f>
        <v>0</v>
      </c>
      <c r="P18" s="112">
        <f>+Mascalucia!P22</f>
        <v>326540</v>
      </c>
      <c r="Q18" s="84">
        <f>+Mascalucia!Q22</f>
        <v>0</v>
      </c>
      <c r="R18" s="84">
        <f>+Mascalucia!R22</f>
        <v>0</v>
      </c>
      <c r="S18" s="84">
        <f>+Mascalucia!S22</f>
        <v>1049120</v>
      </c>
      <c r="T18" s="84">
        <f>+Mascalucia!T22</f>
        <v>8160</v>
      </c>
      <c r="U18" s="84">
        <f>+Mascalucia!U22</f>
        <v>4441110</v>
      </c>
      <c r="V18" s="84">
        <f>+Mascalucia!V22</f>
        <v>31020</v>
      </c>
      <c r="W18" s="84">
        <f>+Mascalucia!W22</f>
        <v>210</v>
      </c>
      <c r="X18" s="84">
        <f>+Mascalucia!X22</f>
        <v>18185</v>
      </c>
      <c r="Y18" s="84">
        <f>+Mascalucia!Y22</f>
        <v>0</v>
      </c>
      <c r="Z18" s="84">
        <f>+Mascalucia!Z22</f>
        <v>0</v>
      </c>
      <c r="AA18" s="84">
        <f>+Mascalucia!AA22</f>
        <v>2455.5</v>
      </c>
      <c r="AB18" s="84">
        <f>+Mascalucia!AB22</f>
        <v>260</v>
      </c>
      <c r="AC18" s="84">
        <f>+Mascalucia!AC22</f>
        <v>345</v>
      </c>
      <c r="AD18" s="84">
        <f>+Mascalucia!AD22</f>
        <v>41955</v>
      </c>
      <c r="AE18" s="84">
        <f>+Mascalucia!AE22</f>
        <v>26859</v>
      </c>
      <c r="AF18" s="84">
        <f>+Mascalucia!AF22</f>
        <v>406400</v>
      </c>
      <c r="AG18" s="84">
        <f>+Mascalucia!AG22</f>
        <v>7760</v>
      </c>
      <c r="AH18" s="84">
        <f>+Mascalucia!AH22</f>
        <v>12500</v>
      </c>
      <c r="AI18" s="84">
        <f>+Mascalucia!AI22</f>
        <v>0</v>
      </c>
      <c r="AJ18" s="84">
        <f>+Mascalucia!AJ22</f>
        <v>534580</v>
      </c>
      <c r="AK18" s="84">
        <f>+Mascalucia!AK22</f>
        <v>819160</v>
      </c>
      <c r="AL18" s="84">
        <f>+Mascalucia!AL22</f>
        <v>181200</v>
      </c>
      <c r="AM18" s="84">
        <f>+Mascalucia!AM22</f>
        <v>280</v>
      </c>
      <c r="AN18" s="84">
        <f>+Mascalucia!AN22</f>
        <v>0</v>
      </c>
      <c r="AO18" s="105">
        <f>+Mascalucia!AO22</f>
        <v>474680</v>
      </c>
      <c r="AP18" s="111">
        <f t="shared" si="1"/>
        <v>10731921.5</v>
      </c>
      <c r="AQ18" s="100">
        <f t="shared" si="2"/>
        <v>0.7606867182893582</v>
      </c>
      <c r="AR18" s="101">
        <f t="shared" si="3"/>
        <v>14108201.5</v>
      </c>
      <c r="AS18" s="110" t="s">
        <v>83</v>
      </c>
    </row>
    <row r="19" spans="1:45" ht="12.75">
      <c r="A19" s="103" t="s">
        <v>84</v>
      </c>
      <c r="B19" s="84">
        <f>+Milo!C22</f>
        <v>96660</v>
      </c>
      <c r="C19" s="99">
        <f t="shared" si="0"/>
        <v>96660</v>
      </c>
      <c r="D19" s="84">
        <f>+Milo!E22</f>
        <v>0</v>
      </c>
      <c r="E19" s="84">
        <f>+Milo!F22</f>
        <v>63460</v>
      </c>
      <c r="F19" s="84">
        <f>+Milo!G22</f>
        <v>0</v>
      </c>
      <c r="G19" s="84">
        <f>+Milo!H22</f>
        <v>0</v>
      </c>
      <c r="H19" s="84">
        <f>+Milo!I22</f>
        <v>82360</v>
      </c>
      <c r="I19" s="84">
        <f>+Milo!J22</f>
        <v>3260</v>
      </c>
      <c r="J19" s="84">
        <f>+Milo!K22</f>
        <v>0</v>
      </c>
      <c r="K19" s="112">
        <f>+Milo!L22</f>
        <v>9900</v>
      </c>
      <c r="L19" s="84">
        <f>+Milo!M22</f>
        <v>0</v>
      </c>
      <c r="M19" s="84">
        <f>+Milo!N22</f>
        <v>0</v>
      </c>
      <c r="N19" s="112">
        <f>+Milo!O22</f>
        <v>0</v>
      </c>
      <c r="O19" s="84">
        <f>+Milo!P22</f>
        <v>0</v>
      </c>
      <c r="P19" s="112">
        <f>+Milo!Q22</f>
        <v>0</v>
      </c>
      <c r="Q19" s="84">
        <f>+Milo!R22</f>
        <v>0</v>
      </c>
      <c r="R19" s="84">
        <f>+Milo!S22</f>
        <v>0</v>
      </c>
      <c r="S19" s="84">
        <f>+Milo!T22</f>
        <v>33000</v>
      </c>
      <c r="T19" s="84">
        <f>+Milo!U22</f>
        <v>0</v>
      </c>
      <c r="U19" s="84">
        <f>+Milo!V22</f>
        <v>196460</v>
      </c>
      <c r="V19" s="84">
        <f>+Milo!W22</f>
        <v>4680</v>
      </c>
      <c r="W19" s="84">
        <f>+Milo!X22</f>
        <v>0</v>
      </c>
      <c r="X19" s="84">
        <f>+Milo!Y22</f>
        <v>2200</v>
      </c>
      <c r="Y19" s="84">
        <f>+Milo!Z22</f>
        <v>250</v>
      </c>
      <c r="Z19" s="84">
        <f>+Milo!AA22</f>
        <v>0</v>
      </c>
      <c r="AA19" s="84">
        <f>+Milo!AB22</f>
        <v>0</v>
      </c>
      <c r="AB19" s="84">
        <f>+Milo!AC22</f>
        <v>0</v>
      </c>
      <c r="AC19" s="84">
        <f>+Milo!AD22</f>
        <v>0</v>
      </c>
      <c r="AD19" s="84">
        <f>+Milo!AE22</f>
        <v>0</v>
      </c>
      <c r="AE19" s="84">
        <f>+Milo!AF22</f>
        <v>0</v>
      </c>
      <c r="AF19" s="84">
        <f>+Milo!AG22</f>
        <v>10980</v>
      </c>
      <c r="AG19" s="84">
        <f>+Milo!AH22</f>
        <v>0</v>
      </c>
      <c r="AH19" s="84">
        <f>+Milo!AI22</f>
        <v>0</v>
      </c>
      <c r="AI19" s="84">
        <f>+Milo!AJ22</f>
        <v>0</v>
      </c>
      <c r="AJ19" s="84">
        <f>+Milo!AK22</f>
        <v>0</v>
      </c>
      <c r="AK19" s="84">
        <f>+Milo!AL22</f>
        <v>7420</v>
      </c>
      <c r="AL19" s="84">
        <f>+Milo!AM22</f>
        <v>22026</v>
      </c>
      <c r="AM19" s="84">
        <f>+Milo!AN22</f>
        <v>0</v>
      </c>
      <c r="AN19" s="84">
        <f>+Milo!AO22</f>
        <v>0</v>
      </c>
      <c r="AO19" s="105">
        <f>+Milo!AP22</f>
        <v>9280</v>
      </c>
      <c r="AP19" s="111">
        <f t="shared" si="1"/>
        <v>445276</v>
      </c>
      <c r="AQ19" s="100">
        <f t="shared" si="2"/>
        <v>0.8216394555814709</v>
      </c>
      <c r="AR19" s="101">
        <f t="shared" si="3"/>
        <v>541936</v>
      </c>
      <c r="AS19" s="110" t="s">
        <v>84</v>
      </c>
    </row>
    <row r="20" spans="1:45" ht="12.75" customHeight="1">
      <c r="A20" s="98" t="s">
        <v>85</v>
      </c>
      <c r="B20" s="84">
        <f>+Misterbianco!B22</f>
        <v>6605240</v>
      </c>
      <c r="C20" s="99">
        <f t="shared" si="0"/>
        <v>6605240</v>
      </c>
      <c r="D20" s="84">
        <f>+Misterbianco!D22</f>
        <v>1138700</v>
      </c>
      <c r="E20" s="84">
        <f>+Misterbianco!E22</f>
        <v>136060</v>
      </c>
      <c r="F20" s="84">
        <f>+Misterbianco!F22</f>
        <v>0</v>
      </c>
      <c r="G20" s="84">
        <f>+Misterbianco!G22</f>
        <v>0</v>
      </c>
      <c r="H20" s="84">
        <f>+Misterbianco!H22</f>
        <v>1515340</v>
      </c>
      <c r="I20" s="84">
        <f>+Misterbianco!I22</f>
        <v>933100</v>
      </c>
      <c r="J20" s="84">
        <f>+Misterbianco!J22</f>
        <v>0</v>
      </c>
      <c r="K20" s="112">
        <f>+Misterbianco!K22</f>
        <v>11980</v>
      </c>
      <c r="L20" s="84">
        <f>+Misterbianco!L22</f>
        <v>0</v>
      </c>
      <c r="M20" s="84">
        <f>+Misterbianco!M22</f>
        <v>85840</v>
      </c>
      <c r="N20" s="112">
        <f>+Misterbianco!N22</f>
        <v>0</v>
      </c>
      <c r="O20" s="84">
        <f>+Misterbianco!O22</f>
        <v>0</v>
      </c>
      <c r="P20" s="112">
        <f>+Misterbianco!P22</f>
        <v>758740</v>
      </c>
      <c r="Q20" s="84">
        <f>+Misterbianco!Q22</f>
        <v>0</v>
      </c>
      <c r="R20" s="84">
        <f>+Misterbianco!R22</f>
        <v>0</v>
      </c>
      <c r="S20" s="84">
        <f>+Misterbianco!S22</f>
        <v>1745780</v>
      </c>
      <c r="T20" s="84">
        <f>+Misterbianco!T22</f>
        <v>0</v>
      </c>
      <c r="U20" s="84">
        <f>+Misterbianco!U22</f>
        <v>3918470</v>
      </c>
      <c r="V20" s="84">
        <f>+Misterbianco!V22</f>
        <v>37300</v>
      </c>
      <c r="W20" s="84">
        <f>+Misterbianco!W22</f>
        <v>1305</v>
      </c>
      <c r="X20" s="84">
        <f>+Misterbianco!X22</f>
        <v>38720</v>
      </c>
      <c r="Y20" s="84">
        <f>+Misterbianco!Y22</f>
        <v>1520</v>
      </c>
      <c r="Z20" s="84">
        <f>+Misterbianco!Z22</f>
        <v>0</v>
      </c>
      <c r="AA20" s="84">
        <f>+Misterbianco!AA22</f>
        <v>1740</v>
      </c>
      <c r="AB20" s="84">
        <f>+Misterbianco!AB22</f>
        <v>0</v>
      </c>
      <c r="AC20" s="84">
        <f>+Misterbianco!AC22</f>
        <v>0</v>
      </c>
      <c r="AD20" s="84">
        <f>+Misterbianco!AD22</f>
        <v>62060</v>
      </c>
      <c r="AE20" s="84">
        <f>+Misterbianco!AE22</f>
        <v>48200</v>
      </c>
      <c r="AF20" s="84">
        <f>+Misterbianco!AF22</f>
        <v>902780</v>
      </c>
      <c r="AG20" s="84">
        <f>+Misterbianco!AG22</f>
        <v>73920</v>
      </c>
      <c r="AH20" s="84">
        <f>+Misterbianco!AH22</f>
        <v>22380</v>
      </c>
      <c r="AI20" s="84">
        <f>+Misterbianco!AI22</f>
        <v>0</v>
      </c>
      <c r="AJ20" s="84">
        <f>+Misterbianco!AJ22</f>
        <v>320680</v>
      </c>
      <c r="AK20" s="84">
        <f>+Misterbianco!AK22</f>
        <v>410840</v>
      </c>
      <c r="AL20" s="84">
        <f>+Misterbianco!AL22</f>
        <v>15480</v>
      </c>
      <c r="AM20" s="84">
        <f>+Misterbianco!AM22</f>
        <v>0</v>
      </c>
      <c r="AN20" s="84">
        <f>+Misterbianco!AN22</f>
        <v>0</v>
      </c>
      <c r="AO20" s="105">
        <f>+Misterbianco!AO22</f>
        <v>242820</v>
      </c>
      <c r="AP20" s="111">
        <f t="shared" si="1"/>
        <v>12423755</v>
      </c>
      <c r="AQ20" s="100">
        <f t="shared" si="2"/>
        <v>0.6528855044630576</v>
      </c>
      <c r="AR20" s="101">
        <f t="shared" si="3"/>
        <v>19028995</v>
      </c>
      <c r="AS20" s="108" t="s">
        <v>85</v>
      </c>
    </row>
    <row r="21" spans="1:45" ht="12.75">
      <c r="A21" s="98" t="s">
        <v>87</v>
      </c>
      <c r="B21" s="84">
        <f>+'Motta S''Anastasia'!B22</f>
        <v>992120</v>
      </c>
      <c r="C21" s="99">
        <f t="shared" si="0"/>
        <v>992120</v>
      </c>
      <c r="D21" s="84">
        <f>+'Motta S''Anastasia'!D22</f>
        <v>98760</v>
      </c>
      <c r="E21" s="84">
        <f>+'Motta S''Anastasia'!E22</f>
        <v>24520</v>
      </c>
      <c r="F21" s="84">
        <f>+'Motta S''Anastasia'!F22</f>
        <v>0</v>
      </c>
      <c r="G21" s="84">
        <f>+'Motta S''Anastasia'!G22</f>
        <v>0</v>
      </c>
      <c r="H21" s="84">
        <f>+'Motta S''Anastasia'!H22</f>
        <v>393520</v>
      </c>
      <c r="I21" s="84">
        <f>+'Motta S''Anastasia'!I22</f>
        <v>252980</v>
      </c>
      <c r="J21" s="84">
        <f>+'Motta S''Anastasia'!J22</f>
        <v>0</v>
      </c>
      <c r="K21" s="112">
        <f>+'Motta S''Anastasia'!K22</f>
        <v>0</v>
      </c>
      <c r="L21" s="84">
        <f>+'Motta S''Anastasia'!L22</f>
        <v>0</v>
      </c>
      <c r="M21" s="84">
        <f>+'Motta S''Anastasia'!M22</f>
        <v>0</v>
      </c>
      <c r="N21" s="112">
        <f>+'Motta S''Anastasia'!N22</f>
        <v>0</v>
      </c>
      <c r="O21" s="84">
        <f>+'Motta S''Anastasia'!O22</f>
        <v>0</v>
      </c>
      <c r="P21" s="112">
        <f>+'Motta S''Anastasia'!P22</f>
        <v>410900</v>
      </c>
      <c r="Q21" s="84">
        <f>+'Motta S''Anastasia'!Q22</f>
        <v>0</v>
      </c>
      <c r="R21" s="84">
        <f>+'Motta S''Anastasia'!R22</f>
        <v>0</v>
      </c>
      <c r="S21" s="84">
        <f>+'Motta S''Anastasia'!S22</f>
        <v>381810</v>
      </c>
      <c r="T21" s="84">
        <f>+'Motta S''Anastasia'!T22</f>
        <v>0</v>
      </c>
      <c r="U21" s="84">
        <f>+'Motta S''Anastasia'!U22</f>
        <v>1220320</v>
      </c>
      <c r="V21" s="84">
        <f>+'Motta S''Anastasia'!V22</f>
        <v>5920</v>
      </c>
      <c r="W21" s="84">
        <f>+'Motta S''Anastasia'!W22</f>
        <v>0</v>
      </c>
      <c r="X21" s="84">
        <f>+'Motta S''Anastasia'!X22</f>
        <v>3580</v>
      </c>
      <c r="Y21" s="84">
        <f>+'Motta S''Anastasia'!Y22</f>
        <v>380</v>
      </c>
      <c r="Z21" s="84">
        <f>+'Motta S''Anastasia'!Z22</f>
        <v>0</v>
      </c>
      <c r="AA21" s="84">
        <f>+'Motta S''Anastasia'!AA22</f>
        <v>540</v>
      </c>
      <c r="AB21" s="84">
        <f>+'Motta S''Anastasia'!AB22</f>
        <v>0</v>
      </c>
      <c r="AC21" s="84">
        <f>+'Motta S''Anastasia'!AC22</f>
        <v>36</v>
      </c>
      <c r="AD21" s="84">
        <f>+'Motta S''Anastasia'!AD22</f>
        <v>3700</v>
      </c>
      <c r="AE21" s="84">
        <f>+'Motta S''Anastasia'!AE22</f>
        <v>1620</v>
      </c>
      <c r="AF21" s="84">
        <f>+'Motta S''Anastasia'!AF22</f>
        <v>110700</v>
      </c>
      <c r="AG21" s="84">
        <f>+'Motta S''Anastasia'!AG22</f>
        <v>13560</v>
      </c>
      <c r="AH21" s="84">
        <f>+'Motta S''Anastasia'!AH22</f>
        <v>0</v>
      </c>
      <c r="AI21" s="84">
        <f>+'Motta S''Anastasia'!AI22</f>
        <v>0</v>
      </c>
      <c r="AJ21" s="84">
        <f>+'Motta S''Anastasia'!AJ22</f>
        <v>125320</v>
      </c>
      <c r="AK21" s="84">
        <f>+'Motta S''Anastasia'!AK22</f>
        <v>267710</v>
      </c>
      <c r="AL21" s="84">
        <f>+'Motta S''Anastasia'!AL22</f>
        <v>0</v>
      </c>
      <c r="AM21" s="84">
        <f>+'Motta S''Anastasia'!AM22</f>
        <v>44</v>
      </c>
      <c r="AN21" s="84">
        <f>+'Motta S''Anastasia'!AN22</f>
        <v>2704</v>
      </c>
      <c r="AO21" s="105">
        <f>+'Motta S''Anastasia'!AO22</f>
        <v>66640</v>
      </c>
      <c r="AP21" s="111">
        <f t="shared" si="1"/>
        <v>3385264</v>
      </c>
      <c r="AQ21" s="100">
        <f t="shared" si="2"/>
        <v>0.7733532173553885</v>
      </c>
      <c r="AR21" s="101">
        <f t="shared" si="3"/>
        <v>4377384</v>
      </c>
      <c r="AS21" s="108" t="s">
        <v>87</v>
      </c>
    </row>
    <row r="22" spans="1:45" ht="12.75">
      <c r="A22" s="98" t="s">
        <v>88</v>
      </c>
      <c r="B22" s="84">
        <f>+Nicolosi!B22</f>
        <v>1068238</v>
      </c>
      <c r="C22" s="99">
        <f t="shared" si="0"/>
        <v>1068238</v>
      </c>
      <c r="D22" s="84">
        <f>+Nicolosi!D22</f>
        <v>91440</v>
      </c>
      <c r="E22" s="84">
        <f>+Nicolosi!E22</f>
        <v>325960</v>
      </c>
      <c r="F22" s="84">
        <f>+Nicolosi!F22</f>
        <v>0</v>
      </c>
      <c r="G22" s="84">
        <f>+Nicolosi!G22</f>
        <v>0</v>
      </c>
      <c r="H22" s="84">
        <f>+Nicolosi!H22</f>
        <v>0</v>
      </c>
      <c r="I22" s="84">
        <f>+Nicolosi!I22</f>
        <v>356140</v>
      </c>
      <c r="J22" s="84">
        <f>+Nicolosi!J22</f>
        <v>0</v>
      </c>
      <c r="K22" s="112">
        <f>+Nicolosi!K22</f>
        <v>0</v>
      </c>
      <c r="L22" s="84">
        <f>+Nicolosi!L22</f>
        <v>0</v>
      </c>
      <c r="M22" s="84">
        <f>+Nicolosi!M22</f>
        <v>0</v>
      </c>
      <c r="N22" s="112">
        <f>+Nicolosi!N22</f>
        <v>9360</v>
      </c>
      <c r="O22" s="84">
        <f>+Nicolosi!O22</f>
        <v>0</v>
      </c>
      <c r="P22" s="112">
        <f>+Nicolosi!P22</f>
        <v>271600</v>
      </c>
      <c r="Q22" s="84">
        <f>+Nicolosi!Q22</f>
        <v>0</v>
      </c>
      <c r="R22" s="84">
        <f>+Nicolosi!R22</f>
        <v>0</v>
      </c>
      <c r="S22" s="84">
        <f>+Nicolosi!S22</f>
        <v>378880</v>
      </c>
      <c r="T22" s="84">
        <f>+Nicolosi!T22</f>
        <v>0</v>
      </c>
      <c r="U22" s="84">
        <f>+Nicolosi!U22</f>
        <v>1496980</v>
      </c>
      <c r="V22" s="84">
        <f>+Nicolosi!V22</f>
        <v>5980</v>
      </c>
      <c r="W22" s="84">
        <f>+Nicolosi!W22</f>
        <v>0</v>
      </c>
      <c r="X22" s="84">
        <f>+Nicolosi!X22</f>
        <v>5260</v>
      </c>
      <c r="Y22" s="84">
        <f>+Nicolosi!Y22</f>
        <v>0</v>
      </c>
      <c r="Z22" s="84">
        <f>+Nicolosi!Z22</f>
        <v>0</v>
      </c>
      <c r="AA22" s="84">
        <f>+Nicolosi!AA22</f>
        <v>0</v>
      </c>
      <c r="AB22" s="84">
        <f>+Nicolosi!AB22</f>
        <v>0</v>
      </c>
      <c r="AC22" s="84">
        <f>+Nicolosi!AC22</f>
        <v>0</v>
      </c>
      <c r="AD22" s="84">
        <f>+Nicolosi!AD22</f>
        <v>7100</v>
      </c>
      <c r="AE22" s="84">
        <f>+Nicolosi!AE22</f>
        <v>0</v>
      </c>
      <c r="AF22" s="84">
        <f>+Nicolosi!AF22</f>
        <v>167200</v>
      </c>
      <c r="AG22" s="84">
        <f>+Nicolosi!AG22</f>
        <v>25820</v>
      </c>
      <c r="AH22" s="84">
        <f>+Nicolosi!AH22</f>
        <v>27290</v>
      </c>
      <c r="AI22" s="84">
        <f>+Nicolosi!AI22</f>
        <v>0</v>
      </c>
      <c r="AJ22" s="84">
        <f>+Nicolosi!AJ22</f>
        <v>101822</v>
      </c>
      <c r="AK22" s="84">
        <f>+Nicolosi!AK22</f>
        <v>151060</v>
      </c>
      <c r="AL22" s="84">
        <f>+Nicolosi!AL22</f>
        <v>0</v>
      </c>
      <c r="AM22" s="84">
        <f>+Nicolosi!AM22</f>
        <v>0</v>
      </c>
      <c r="AN22" s="84">
        <f>+Nicolosi!AN22</f>
        <v>0</v>
      </c>
      <c r="AO22" s="105">
        <f>+Nicolosi!AO22</f>
        <v>76827</v>
      </c>
      <c r="AP22" s="111">
        <f t="shared" si="1"/>
        <v>3498719</v>
      </c>
      <c r="AQ22" s="100">
        <f t="shared" si="2"/>
        <v>0.7660941410221291</v>
      </c>
      <c r="AR22" s="101">
        <f t="shared" si="3"/>
        <v>4566957</v>
      </c>
      <c r="AS22" s="108" t="s">
        <v>88</v>
      </c>
    </row>
    <row r="23" spans="1:45" ht="12.75">
      <c r="A23" s="98" t="s">
        <v>89</v>
      </c>
      <c r="B23" s="84">
        <f>+Paterno!B22</f>
        <v>5695305</v>
      </c>
      <c r="C23" s="99">
        <f t="shared" si="0"/>
        <v>5695305</v>
      </c>
      <c r="D23" s="84">
        <f>+Paterno!D22</f>
        <v>474010</v>
      </c>
      <c r="E23" s="84">
        <f>+Paterno!E22</f>
        <v>64760</v>
      </c>
      <c r="F23" s="84">
        <f>+Paterno!F22</f>
        <v>0</v>
      </c>
      <c r="G23" s="84">
        <f>+Paterno!G22</f>
        <v>3600</v>
      </c>
      <c r="H23" s="84">
        <f>+Paterno!H22</f>
        <v>1889760</v>
      </c>
      <c r="I23" s="84">
        <f>+Paterno!I22</f>
        <v>605000</v>
      </c>
      <c r="J23" s="84">
        <f>+Paterno!J22</f>
        <v>0</v>
      </c>
      <c r="K23" s="112">
        <f>+Paterno!K22</f>
        <v>21140</v>
      </c>
      <c r="L23" s="84">
        <f>+Paterno!L22</f>
        <v>0</v>
      </c>
      <c r="M23" s="84">
        <f>+Paterno!M22</f>
        <v>0</v>
      </c>
      <c r="N23" s="112">
        <f>+Paterno!N22</f>
        <v>0</v>
      </c>
      <c r="O23" s="84">
        <f>+Paterno!O22</f>
        <v>0</v>
      </c>
      <c r="P23" s="112">
        <f>+Paterno!P22</f>
        <v>2392440</v>
      </c>
      <c r="Q23" s="84">
        <f>+Paterno!Q22</f>
        <v>0</v>
      </c>
      <c r="R23" s="84">
        <f>+Paterno!R22</f>
        <v>2875</v>
      </c>
      <c r="S23" s="84">
        <f>+Paterno!S22</f>
        <v>1298780</v>
      </c>
      <c r="T23" s="84">
        <f>+Paterno!T22</f>
        <v>0</v>
      </c>
      <c r="U23" s="84">
        <f>+Paterno!U22</f>
        <v>4504750</v>
      </c>
      <c r="V23" s="84">
        <f>+Paterno!V22</f>
        <v>0</v>
      </c>
      <c r="W23" s="84">
        <f>+Paterno!W22</f>
        <v>1120</v>
      </c>
      <c r="X23" s="84">
        <f>+Paterno!X22</f>
        <v>35920</v>
      </c>
      <c r="Y23" s="84">
        <f>+Paterno!Y22</f>
        <v>280</v>
      </c>
      <c r="Z23" s="84">
        <f>+Paterno!Z22</f>
        <v>0</v>
      </c>
      <c r="AA23" s="84">
        <f>+Paterno!AA22</f>
        <v>1920</v>
      </c>
      <c r="AB23" s="84">
        <f>+Paterno!AB22</f>
        <v>0</v>
      </c>
      <c r="AC23" s="84">
        <f>+Paterno!AC22</f>
        <v>0</v>
      </c>
      <c r="AD23" s="84">
        <f>+Paterno!AD22</f>
        <v>65560</v>
      </c>
      <c r="AE23" s="84">
        <f>+Paterno!AE22</f>
        <v>5140</v>
      </c>
      <c r="AF23" s="84">
        <f>+Paterno!AF22</f>
        <v>495000</v>
      </c>
      <c r="AG23" s="84">
        <f>+Paterno!AG22</f>
        <v>73960</v>
      </c>
      <c r="AH23" s="84">
        <f>+Paterno!AH22</f>
        <v>0</v>
      </c>
      <c r="AI23" s="84">
        <f>+Paterno!AI22</f>
        <v>0</v>
      </c>
      <c r="AJ23" s="84">
        <f>+Paterno!AJ22</f>
        <v>343960</v>
      </c>
      <c r="AK23" s="84">
        <f>+Paterno!AK22</f>
        <v>403540</v>
      </c>
      <c r="AL23" s="84">
        <f>+Paterno!AL22</f>
        <v>0</v>
      </c>
      <c r="AM23" s="84">
        <f>+Paterno!AM22</f>
        <v>0</v>
      </c>
      <c r="AN23" s="84">
        <f>+Paterno!AN22</f>
        <v>0</v>
      </c>
      <c r="AO23" s="105">
        <f>+Paterno!AO22</f>
        <v>179380</v>
      </c>
      <c r="AP23" s="111">
        <f t="shared" si="1"/>
        <v>12862895</v>
      </c>
      <c r="AQ23" s="100">
        <f t="shared" si="2"/>
        <v>0.6931111314674915</v>
      </c>
      <c r="AR23" s="101">
        <f t="shared" si="3"/>
        <v>18558200</v>
      </c>
      <c r="AS23" s="108" t="s">
        <v>89</v>
      </c>
    </row>
    <row r="24" spans="1:45" ht="12.75">
      <c r="A24" s="98" t="s">
        <v>90</v>
      </c>
      <c r="B24" s="84">
        <f>+Pedara!B22</f>
        <v>1181560</v>
      </c>
      <c r="C24" s="99">
        <f t="shared" si="0"/>
        <v>1181560</v>
      </c>
      <c r="D24" s="84">
        <f>+Pedara!D22</f>
        <v>83360</v>
      </c>
      <c r="E24" s="84">
        <f>+Pedara!E22</f>
        <v>0</v>
      </c>
      <c r="F24" s="84">
        <f>+Pedara!F22</f>
        <v>0</v>
      </c>
      <c r="G24" s="84">
        <f>+Pedara!G22</f>
        <v>0</v>
      </c>
      <c r="H24" s="84">
        <f>+Pedara!H22</f>
        <v>516660</v>
      </c>
      <c r="I24" s="84">
        <f>+Pedara!I22</f>
        <v>422500</v>
      </c>
      <c r="J24" s="84">
        <f>+Pedara!J22</f>
        <v>0</v>
      </c>
      <c r="K24" s="112">
        <f>+Pedara!K22</f>
        <v>2980</v>
      </c>
      <c r="L24" s="84">
        <f>+Pedara!L22</f>
        <v>0</v>
      </c>
      <c r="M24" s="84">
        <f>+Pedara!M22</f>
        <v>0</v>
      </c>
      <c r="N24" s="112">
        <f>+Pedara!N22</f>
        <v>0</v>
      </c>
      <c r="O24" s="84">
        <f>+Pedara!O22</f>
        <v>0</v>
      </c>
      <c r="P24" s="112">
        <f>+Pedara!P22</f>
        <v>66980</v>
      </c>
      <c r="Q24" s="84">
        <f>+Pedara!Q22</f>
        <v>0</v>
      </c>
      <c r="R24" s="84">
        <f>+Pedara!R22</f>
        <v>0</v>
      </c>
      <c r="S24" s="84">
        <f>+Pedara!S22</f>
        <v>519820</v>
      </c>
      <c r="T24" s="84">
        <f>+Pedara!T22</f>
        <v>0</v>
      </c>
      <c r="U24" s="84">
        <f>+Pedara!U22</f>
        <v>1767450</v>
      </c>
      <c r="V24" s="84">
        <f>+Pedara!V22</f>
        <v>4380</v>
      </c>
      <c r="W24" s="84">
        <f>+Pedara!W22</f>
        <v>0</v>
      </c>
      <c r="X24" s="84">
        <f>+Pedara!X22</f>
        <v>6080</v>
      </c>
      <c r="Y24" s="84">
        <f>+Pedara!Y22</f>
        <v>520</v>
      </c>
      <c r="Z24" s="84">
        <f>+Pedara!Z22</f>
        <v>0</v>
      </c>
      <c r="AA24" s="84">
        <f>+Pedara!AA22</f>
        <v>0</v>
      </c>
      <c r="AB24" s="84">
        <f>+Pedara!AB22</f>
        <v>0</v>
      </c>
      <c r="AC24" s="84">
        <f>+Pedara!AC22</f>
        <v>0</v>
      </c>
      <c r="AD24" s="84">
        <f>+Pedara!AD22</f>
        <v>7820</v>
      </c>
      <c r="AE24" s="84">
        <f>+Pedara!AE22</f>
        <v>0</v>
      </c>
      <c r="AF24" s="84">
        <f>+Pedara!AF22</f>
        <v>96580</v>
      </c>
      <c r="AG24" s="84">
        <f>+Pedara!AG22</f>
        <v>16340</v>
      </c>
      <c r="AH24" s="84">
        <f>+Pedara!AH22</f>
        <v>0</v>
      </c>
      <c r="AI24" s="84">
        <f>+Pedara!AI22</f>
        <v>0</v>
      </c>
      <c r="AJ24" s="84">
        <f>+Pedara!AJ22</f>
        <v>170840</v>
      </c>
      <c r="AK24" s="84">
        <f>+Pedara!AK22</f>
        <v>889140</v>
      </c>
      <c r="AL24" s="84">
        <f>+Pedara!AL22</f>
        <v>0</v>
      </c>
      <c r="AM24" s="84">
        <f>+Pedara!AM22</f>
        <v>0</v>
      </c>
      <c r="AN24" s="84">
        <f>+Pedara!AN22</f>
        <v>0</v>
      </c>
      <c r="AO24" s="105">
        <f>+Pedara!AO22</f>
        <v>50080</v>
      </c>
      <c r="AP24" s="111">
        <f t="shared" si="1"/>
        <v>4621530</v>
      </c>
      <c r="AQ24" s="100">
        <f t="shared" si="2"/>
        <v>0.7963912329465853</v>
      </c>
      <c r="AR24" s="101">
        <f t="shared" si="3"/>
        <v>5803090</v>
      </c>
      <c r="AS24" s="108" t="s">
        <v>90</v>
      </c>
    </row>
    <row r="25" spans="1:45" ht="12.75">
      <c r="A25" s="98" t="s">
        <v>91</v>
      </c>
      <c r="B25" s="104">
        <f>+Ragalna!B22</f>
        <v>588840</v>
      </c>
      <c r="C25" s="99">
        <f t="shared" si="0"/>
        <v>588840</v>
      </c>
      <c r="D25" s="104">
        <f>+Ragalna!D22</f>
        <v>2680</v>
      </c>
      <c r="E25" s="104">
        <f>+Ragalna!E22</f>
        <v>122460</v>
      </c>
      <c r="F25" s="104">
        <f>+Ragalna!F22</f>
        <v>0</v>
      </c>
      <c r="G25" s="104">
        <f>+Ragalna!G22</f>
        <v>12880</v>
      </c>
      <c r="H25" s="104">
        <f>+Ragalna!H22</f>
        <v>0</v>
      </c>
      <c r="I25" s="104">
        <f>+Ragalna!I22</f>
        <v>125720</v>
      </c>
      <c r="J25" s="104">
        <f>+Ragalna!J22</f>
        <v>0</v>
      </c>
      <c r="K25" s="113">
        <f>+Ragalna!K22</f>
        <v>0</v>
      </c>
      <c r="L25" s="104">
        <f>+Ragalna!L22</f>
        <v>0</v>
      </c>
      <c r="M25" s="104">
        <f>+Ragalna!M22</f>
        <v>0</v>
      </c>
      <c r="N25" s="113">
        <f>+Ragalna!N22</f>
        <v>0</v>
      </c>
      <c r="O25" s="104">
        <f>+Ragalna!O22</f>
        <v>0</v>
      </c>
      <c r="P25" s="113">
        <f>+Ragalna!P22</f>
        <v>0</v>
      </c>
      <c r="Q25" s="104">
        <f>+Ragalna!Q22</f>
        <v>0</v>
      </c>
      <c r="R25" s="104">
        <f>+Ragalna!R22</f>
        <v>0</v>
      </c>
      <c r="S25" s="104">
        <f>+Ragalna!S22</f>
        <v>152260</v>
      </c>
      <c r="T25" s="104">
        <f>+Ragalna!T22</f>
        <v>0</v>
      </c>
      <c r="U25" s="104">
        <f>+Ragalna!U22</f>
        <v>499890</v>
      </c>
      <c r="V25" s="104">
        <f>+Ragalna!V22</f>
        <v>2120</v>
      </c>
      <c r="W25" s="104">
        <f>+Ragalna!W22</f>
        <v>0</v>
      </c>
      <c r="X25" s="104">
        <f>+Ragalna!X22</f>
        <v>3040</v>
      </c>
      <c r="Y25" s="104">
        <f>+Ragalna!Y22</f>
        <v>0</v>
      </c>
      <c r="Z25" s="104">
        <f>+Ragalna!Z22</f>
        <v>0</v>
      </c>
      <c r="AA25" s="104">
        <f>+Ragalna!AA22</f>
        <v>0</v>
      </c>
      <c r="AB25" s="104">
        <f>+Ragalna!AB22</f>
        <v>0</v>
      </c>
      <c r="AC25" s="104">
        <f>+Ragalna!AC22</f>
        <v>0</v>
      </c>
      <c r="AD25" s="104">
        <f>+Ragalna!AD22</f>
        <v>0</v>
      </c>
      <c r="AE25" s="104">
        <f>+Ragalna!AE22</f>
        <v>0</v>
      </c>
      <c r="AF25" s="104">
        <f>+Ragalna!AF22</f>
        <v>42680</v>
      </c>
      <c r="AG25" s="104">
        <f>+Ragalna!AG22</f>
        <v>7020</v>
      </c>
      <c r="AH25" s="104">
        <f>+Ragalna!AH22</f>
        <v>0</v>
      </c>
      <c r="AI25" s="104">
        <f>+Ragalna!AI22</f>
        <v>0</v>
      </c>
      <c r="AJ25" s="104">
        <f>+Ragalna!AJ22</f>
        <v>0</v>
      </c>
      <c r="AK25" s="104">
        <f>+Ragalna!AK22</f>
        <v>33620</v>
      </c>
      <c r="AL25" s="104">
        <f>+Ragalna!AL22</f>
        <v>0</v>
      </c>
      <c r="AM25" s="104">
        <f>+Ragalna!AM22</f>
        <v>0</v>
      </c>
      <c r="AN25" s="104">
        <f>+Ragalna!AN22</f>
        <v>0</v>
      </c>
      <c r="AO25" s="106">
        <f>+Ragalna!AO22</f>
        <v>13621</v>
      </c>
      <c r="AP25" s="111">
        <f t="shared" si="1"/>
        <v>1017991</v>
      </c>
      <c r="AQ25" s="100">
        <f t="shared" si="2"/>
        <v>0.6335395570536043</v>
      </c>
      <c r="AR25" s="101">
        <f t="shared" si="3"/>
        <v>1606831</v>
      </c>
      <c r="AS25" s="108" t="s">
        <v>91</v>
      </c>
    </row>
    <row r="26" spans="1:45" ht="12.75">
      <c r="A26" s="98" t="s">
        <v>104</v>
      </c>
      <c r="B26" s="104">
        <f>+'San Giovanni la punta'!B22</f>
        <v>5295458</v>
      </c>
      <c r="C26" s="99">
        <f t="shared" si="0"/>
        <v>5295458</v>
      </c>
      <c r="D26" s="104">
        <f>+'San Giovanni la punta'!D22</f>
        <v>857268</v>
      </c>
      <c r="E26" s="104">
        <f>+'San Giovanni la punta'!E22</f>
        <v>239787</v>
      </c>
      <c r="F26" s="104">
        <f>+'San Giovanni la punta'!F22</f>
        <v>0</v>
      </c>
      <c r="G26" s="104">
        <f>+'San Giovanni la punta'!G22</f>
        <v>0</v>
      </c>
      <c r="H26" s="104">
        <f>+'San Giovanni la punta'!H22</f>
        <v>372160</v>
      </c>
      <c r="I26" s="104">
        <f>+'San Giovanni la punta'!I22</f>
        <v>479620</v>
      </c>
      <c r="J26" s="104">
        <f>+'San Giovanni la punta'!J22</f>
        <v>0</v>
      </c>
      <c r="K26" s="113">
        <f>+'San Giovanni la punta'!K22</f>
        <v>980</v>
      </c>
      <c r="L26" s="104">
        <f>+'San Giovanni la punta'!L22</f>
        <v>0</v>
      </c>
      <c r="M26" s="104">
        <f>+'San Giovanni la punta'!M22</f>
        <v>0</v>
      </c>
      <c r="N26" s="113">
        <f>+'San Giovanni la punta'!N22</f>
        <v>49250</v>
      </c>
      <c r="O26" s="104">
        <f>+'San Giovanni la punta'!O22</f>
        <v>0</v>
      </c>
      <c r="P26" s="113">
        <f>+'San Giovanni la punta'!P22</f>
        <v>71240</v>
      </c>
      <c r="Q26" s="104">
        <f>+'San Giovanni la punta'!Q22</f>
        <v>0</v>
      </c>
      <c r="R26" s="104">
        <f>+'San Giovanni la punta'!R22</f>
        <v>0</v>
      </c>
      <c r="S26" s="104">
        <f>+'San Giovanni la punta'!S22</f>
        <v>667940</v>
      </c>
      <c r="T26" s="104">
        <f>+'San Giovanni la punta'!T22</f>
        <v>0</v>
      </c>
      <c r="U26" s="104">
        <f>+'San Giovanni la punta'!U22</f>
        <v>2839260</v>
      </c>
      <c r="V26" s="104">
        <f>+'San Giovanni la punta'!V22</f>
        <v>2460</v>
      </c>
      <c r="W26" s="104">
        <f>+'San Giovanni la punta'!W22</f>
        <v>0</v>
      </c>
      <c r="X26" s="104">
        <f>+'San Giovanni la punta'!X22</f>
        <v>1740</v>
      </c>
      <c r="Y26" s="104">
        <f>+'San Giovanni la punta'!Y22</f>
        <v>0</v>
      </c>
      <c r="Z26" s="104">
        <f>+'San Giovanni la punta'!Z22</f>
        <v>0</v>
      </c>
      <c r="AA26" s="104">
        <f>+'San Giovanni la punta'!AA22</f>
        <v>0</v>
      </c>
      <c r="AB26" s="104">
        <f>+'San Giovanni la punta'!AB22</f>
        <v>0</v>
      </c>
      <c r="AC26" s="104">
        <f>+'San Giovanni la punta'!AC22</f>
        <v>0</v>
      </c>
      <c r="AD26" s="104">
        <f>+'San Giovanni la punta'!AD22</f>
        <v>1040</v>
      </c>
      <c r="AE26" s="104">
        <f>+'San Giovanni la punta'!AE22</f>
        <v>15840</v>
      </c>
      <c r="AF26" s="104">
        <f>+'San Giovanni la punta'!AF22</f>
        <v>60113</v>
      </c>
      <c r="AG26" s="104">
        <f>+'San Giovanni la punta'!AG22</f>
        <v>2800</v>
      </c>
      <c r="AH26" s="104">
        <f>+'San Giovanni la punta'!AH22</f>
        <v>7623</v>
      </c>
      <c r="AI26" s="104">
        <f>+'San Giovanni la punta'!AI22</f>
        <v>0</v>
      </c>
      <c r="AJ26" s="104">
        <f>+'San Giovanni la punta'!AJ22</f>
        <v>146840</v>
      </c>
      <c r="AK26" s="104">
        <f>+'San Giovanni la punta'!AK22</f>
        <v>263840</v>
      </c>
      <c r="AL26" s="104">
        <f>+'San Giovanni la punta'!AL22</f>
        <v>0</v>
      </c>
      <c r="AM26" s="104">
        <f>+'San Giovanni la punta'!AM22</f>
        <v>0</v>
      </c>
      <c r="AN26" s="104">
        <f>+'San Giovanni la punta'!AN22</f>
        <v>0</v>
      </c>
      <c r="AO26" s="106">
        <f>+'San Giovanni la punta'!AO22</f>
        <v>74140</v>
      </c>
      <c r="AP26" s="111">
        <f t="shared" si="1"/>
        <v>6153941</v>
      </c>
      <c r="AQ26" s="100">
        <f t="shared" si="2"/>
        <v>0.5374903084432642</v>
      </c>
      <c r="AR26" s="101">
        <f t="shared" si="3"/>
        <v>11449399</v>
      </c>
      <c r="AS26" s="108" t="s">
        <v>104</v>
      </c>
    </row>
    <row r="27" spans="1:45" ht="12.75">
      <c r="A27" s="98" t="s">
        <v>105</v>
      </c>
      <c r="B27" s="104">
        <f>+'San Gregorio di Catania'!B22</f>
        <v>1610910</v>
      </c>
      <c r="C27" s="99">
        <f t="shared" si="0"/>
        <v>1610910</v>
      </c>
      <c r="D27" s="104">
        <f>+'San Gregorio di Catania'!D22</f>
        <v>0</v>
      </c>
      <c r="E27" s="104">
        <f>+'San Gregorio di Catania'!E22</f>
        <v>0</v>
      </c>
      <c r="F27" s="104">
        <f>+'San Gregorio di Catania'!F22</f>
        <v>0</v>
      </c>
      <c r="G27" s="104">
        <f>+'San Gregorio di Catania'!G22</f>
        <v>0</v>
      </c>
      <c r="H27" s="104">
        <f>+'San Gregorio di Catania'!H22</f>
        <v>342040</v>
      </c>
      <c r="I27" s="104">
        <f>+'San Gregorio di Catania'!I22</f>
        <v>378760</v>
      </c>
      <c r="J27" s="104">
        <f>+'San Gregorio di Catania'!J22</f>
        <v>0</v>
      </c>
      <c r="K27" s="113">
        <f>+'San Gregorio di Catania'!K22</f>
        <v>0</v>
      </c>
      <c r="L27" s="104">
        <f>+'San Gregorio di Catania'!L22</f>
        <v>0</v>
      </c>
      <c r="M27" s="104">
        <f>+'San Gregorio di Catania'!M22</f>
        <v>0</v>
      </c>
      <c r="N27" s="113">
        <f>+'San Gregorio di Catania'!N22</f>
        <v>0</v>
      </c>
      <c r="O27" s="104">
        <f>+'San Gregorio di Catania'!O22</f>
        <v>0</v>
      </c>
      <c r="P27" s="113">
        <f>+'San Gregorio di Catania'!P22</f>
        <v>1065020</v>
      </c>
      <c r="Q27" s="104">
        <f>+'San Gregorio di Catania'!Q22</f>
        <v>0</v>
      </c>
      <c r="R27" s="104">
        <f>+'San Gregorio di Catania'!R22</f>
        <v>0</v>
      </c>
      <c r="S27" s="104">
        <f>+'San Gregorio di Catania'!S22</f>
        <v>456780</v>
      </c>
      <c r="T27" s="104">
        <f>+'San Gregorio di Catania'!T22</f>
        <v>0</v>
      </c>
      <c r="U27" s="104">
        <f>+'San Gregorio di Catania'!U22</f>
        <v>1449150</v>
      </c>
      <c r="V27" s="104">
        <f>+'San Gregorio di Catania'!V22</f>
        <v>0</v>
      </c>
      <c r="W27" s="104">
        <f>+'San Gregorio di Catania'!W22</f>
        <v>0</v>
      </c>
      <c r="X27" s="104">
        <f>+'San Gregorio di Catania'!X22</f>
        <v>6080</v>
      </c>
      <c r="Y27" s="104">
        <f>+'San Gregorio di Catania'!Y22</f>
        <v>900</v>
      </c>
      <c r="Z27" s="104">
        <f>+'San Gregorio di Catania'!Z22</f>
        <v>0</v>
      </c>
      <c r="AA27" s="104">
        <f>+'San Gregorio di Catania'!AA22</f>
        <v>1090</v>
      </c>
      <c r="AB27" s="104">
        <f>+'San Gregorio di Catania'!AB22</f>
        <v>0</v>
      </c>
      <c r="AC27" s="104">
        <f>+'San Gregorio di Catania'!AC22</f>
        <v>540</v>
      </c>
      <c r="AD27" s="104">
        <f>+'San Gregorio di Catania'!AD22</f>
        <v>10920</v>
      </c>
      <c r="AE27" s="104">
        <f>+'San Gregorio di Catania'!AE22</f>
        <v>6500</v>
      </c>
      <c r="AF27" s="104">
        <f>+'San Gregorio di Catania'!AF22</f>
        <v>30260</v>
      </c>
      <c r="AG27" s="104">
        <f>+'San Gregorio di Catania'!AG22</f>
        <v>5760</v>
      </c>
      <c r="AH27" s="104">
        <f>+'San Gregorio di Catania'!AH22</f>
        <v>2200</v>
      </c>
      <c r="AI27" s="104">
        <f>+'San Gregorio di Catania'!AI22</f>
        <v>0</v>
      </c>
      <c r="AJ27" s="104">
        <f>+'San Gregorio di Catania'!AJ22</f>
        <v>225680</v>
      </c>
      <c r="AK27" s="104">
        <f>+'San Gregorio di Catania'!AK22</f>
        <v>220300</v>
      </c>
      <c r="AL27" s="104">
        <f>+'San Gregorio di Catania'!AL22</f>
        <v>0</v>
      </c>
      <c r="AM27" s="104">
        <f>+'San Gregorio di Catania'!AM22</f>
        <v>0</v>
      </c>
      <c r="AN27" s="104">
        <f>+'San Gregorio di Catania'!AN22</f>
        <v>0</v>
      </c>
      <c r="AO27" s="106">
        <f>+'San Gregorio di Catania'!AO22</f>
        <v>25420</v>
      </c>
      <c r="AP27" s="111">
        <f t="shared" si="1"/>
        <v>4227400</v>
      </c>
      <c r="AQ27" s="100">
        <f t="shared" si="2"/>
        <v>0.7240793996892937</v>
      </c>
      <c r="AR27" s="101">
        <f t="shared" si="3"/>
        <v>5838310</v>
      </c>
      <c r="AS27" s="108" t="s">
        <v>105</v>
      </c>
    </row>
    <row r="28" spans="1:45" ht="12.75">
      <c r="A28" s="98" t="s">
        <v>106</v>
      </c>
      <c r="B28" s="104">
        <f>+'San Pietro Clarenza'!B22</f>
        <v>649690</v>
      </c>
      <c r="C28" s="99">
        <f t="shared" si="0"/>
        <v>649690</v>
      </c>
      <c r="D28" s="104">
        <f>+'San Pietro Clarenza'!D22</f>
        <v>108020</v>
      </c>
      <c r="E28" s="104">
        <f>+'San Pietro Clarenza'!E22</f>
        <v>44400</v>
      </c>
      <c r="F28" s="104">
        <f>+'San Pietro Clarenza'!F22</f>
        <v>0</v>
      </c>
      <c r="G28" s="104">
        <f>+'San Pietro Clarenza'!G22</f>
        <v>0</v>
      </c>
      <c r="H28" s="104">
        <f>+'San Pietro Clarenza'!H22</f>
        <v>235340</v>
      </c>
      <c r="I28" s="104">
        <f>+'San Pietro Clarenza'!I22</f>
        <v>186620</v>
      </c>
      <c r="J28" s="104">
        <f>+'San Pietro Clarenza'!J22</f>
        <v>0</v>
      </c>
      <c r="K28" s="113">
        <f>+'San Pietro Clarenza'!K22</f>
        <v>4560</v>
      </c>
      <c r="L28" s="104">
        <f>+'San Pietro Clarenza'!L22</f>
        <v>0</v>
      </c>
      <c r="M28" s="104">
        <f>+'San Pietro Clarenza'!M22</f>
        <v>0</v>
      </c>
      <c r="N28" s="113">
        <f>+'San Pietro Clarenza'!N22</f>
        <v>13080</v>
      </c>
      <c r="O28" s="104">
        <f>+'San Pietro Clarenza'!O22</f>
        <v>0</v>
      </c>
      <c r="P28" s="113">
        <f>+'San Pietro Clarenza'!P22</f>
        <v>206960</v>
      </c>
      <c r="Q28" s="104">
        <f>+'San Pietro Clarenza'!Q22</f>
        <v>0</v>
      </c>
      <c r="R28" s="104">
        <f>+'San Pietro Clarenza'!R22</f>
        <v>0</v>
      </c>
      <c r="S28" s="104">
        <f>+'San Pietro Clarenza'!S22</f>
        <v>270040</v>
      </c>
      <c r="T28" s="104">
        <f>+'San Pietro Clarenza'!T22</f>
        <v>0</v>
      </c>
      <c r="U28" s="104">
        <f>+'San Pietro Clarenza'!U22</f>
        <v>1090090</v>
      </c>
      <c r="V28" s="104">
        <f>+'San Pietro Clarenza'!V22</f>
        <v>15710</v>
      </c>
      <c r="W28" s="104">
        <f>+'San Pietro Clarenza'!W22</f>
        <v>225</v>
      </c>
      <c r="X28" s="104">
        <f>+'San Pietro Clarenza'!X22</f>
        <v>3360</v>
      </c>
      <c r="Y28" s="104">
        <f>+'San Pietro Clarenza'!Y22</f>
        <v>360</v>
      </c>
      <c r="Z28" s="104">
        <f>+'San Pietro Clarenza'!Z22</f>
        <v>0</v>
      </c>
      <c r="AA28" s="104">
        <f>+'San Pietro Clarenza'!AA22</f>
        <v>411.5</v>
      </c>
      <c r="AB28" s="104">
        <f>+'San Pietro Clarenza'!AB22</f>
        <v>0</v>
      </c>
      <c r="AC28" s="104">
        <f>+'San Pietro Clarenza'!AC22</f>
        <v>177.5</v>
      </c>
      <c r="AD28" s="104">
        <f>+'San Pietro Clarenza'!AD22</f>
        <v>19680</v>
      </c>
      <c r="AE28" s="104">
        <f>+'San Pietro Clarenza'!AE22</f>
        <v>1800</v>
      </c>
      <c r="AF28" s="104">
        <f>+'San Pietro Clarenza'!AF22</f>
        <v>143900</v>
      </c>
      <c r="AG28" s="104">
        <f>+'San Pietro Clarenza'!AG22</f>
        <v>12360</v>
      </c>
      <c r="AH28" s="104">
        <f>+'San Pietro Clarenza'!AH22</f>
        <v>5010</v>
      </c>
      <c r="AI28" s="104">
        <f>+'San Pietro Clarenza'!AI22</f>
        <v>0</v>
      </c>
      <c r="AJ28" s="104">
        <f>+'San Pietro Clarenza'!AJ22</f>
        <v>58100</v>
      </c>
      <c r="AK28" s="104">
        <f>+'San Pietro Clarenza'!AK22</f>
        <v>185700</v>
      </c>
      <c r="AL28" s="104">
        <f>+'San Pietro Clarenza'!AL22</f>
        <v>21600</v>
      </c>
      <c r="AM28" s="104">
        <f>+'San Pietro Clarenza'!AM22</f>
        <v>129.5</v>
      </c>
      <c r="AN28" s="104">
        <f>+'San Pietro Clarenza'!AN22</f>
        <v>0</v>
      </c>
      <c r="AO28" s="106">
        <f>+'San Pietro Clarenza'!AO22</f>
        <v>65749</v>
      </c>
      <c r="AP28" s="111">
        <f t="shared" si="1"/>
        <v>2693382.5</v>
      </c>
      <c r="AQ28" s="100">
        <f t="shared" si="2"/>
        <v>0.8056608105268432</v>
      </c>
      <c r="AR28" s="101">
        <f t="shared" si="3"/>
        <v>3343072.5</v>
      </c>
      <c r="AS28" s="108" t="s">
        <v>106</v>
      </c>
    </row>
    <row r="29" spans="1:45" ht="12.75">
      <c r="A29" s="98" t="s">
        <v>108</v>
      </c>
      <c r="B29" s="104">
        <f>+'Sant'' Agata li Battiati'!B22</f>
        <v>2344850</v>
      </c>
      <c r="C29" s="99">
        <f t="shared" si="0"/>
        <v>2344850</v>
      </c>
      <c r="D29" s="104">
        <f>+'Sant'' Agata li Battiati'!D22</f>
        <v>197040</v>
      </c>
      <c r="E29" s="104">
        <f>+'Sant'' Agata li Battiati'!E22</f>
        <v>137840</v>
      </c>
      <c r="F29" s="104">
        <f>+'Sant'' Agata li Battiati'!F22</f>
        <v>0</v>
      </c>
      <c r="G29" s="104">
        <f>+'Sant'' Agata li Battiati'!G22</f>
        <v>12400</v>
      </c>
      <c r="H29" s="104">
        <f>+'Sant'' Agata li Battiati'!H22</f>
        <v>212960</v>
      </c>
      <c r="I29" s="104">
        <f>+'Sant'' Agata li Battiati'!I22</f>
        <v>334820</v>
      </c>
      <c r="J29" s="104">
        <f>+'Sant'' Agata li Battiati'!J22</f>
        <v>0</v>
      </c>
      <c r="K29" s="113">
        <f>+'Sant'' Agata li Battiati'!K22</f>
        <v>0</v>
      </c>
      <c r="L29" s="104">
        <f>+'Sant'' Agata li Battiati'!L22</f>
        <v>0</v>
      </c>
      <c r="M29" s="104">
        <f>+'Sant'' Agata li Battiati'!M22</f>
        <v>0</v>
      </c>
      <c r="N29" s="113">
        <f>+'Sant'' Agata li Battiati'!N22</f>
        <v>0</v>
      </c>
      <c r="O29" s="104">
        <f>+'Sant'' Agata li Battiati'!O22</f>
        <v>0</v>
      </c>
      <c r="P29" s="113">
        <f>+'Sant'' Agata li Battiati'!P22</f>
        <v>951340</v>
      </c>
      <c r="Q29" s="104">
        <f>+'Sant'' Agata li Battiati'!Q22</f>
        <v>0</v>
      </c>
      <c r="R29" s="104">
        <f>+'Sant'' Agata li Battiati'!R22</f>
        <v>0</v>
      </c>
      <c r="S29" s="104">
        <f>+'Sant'' Agata li Battiati'!S22</f>
        <v>703647</v>
      </c>
      <c r="T29" s="104">
        <f>+'Sant'' Agata li Battiati'!T22</f>
        <v>0</v>
      </c>
      <c r="U29" s="104">
        <f>+'Sant'' Agata li Battiati'!U22</f>
        <v>1214540</v>
      </c>
      <c r="V29" s="104">
        <f>+'Sant'' Agata li Battiati'!V22</f>
        <v>32540</v>
      </c>
      <c r="W29" s="104">
        <f>+'Sant'' Agata li Battiati'!W22</f>
        <v>0</v>
      </c>
      <c r="X29" s="104">
        <f>+'Sant'' Agata li Battiati'!X22</f>
        <v>571</v>
      </c>
      <c r="Y29" s="104">
        <f>+'Sant'' Agata li Battiati'!Y22</f>
        <v>1160</v>
      </c>
      <c r="Z29" s="104">
        <f>+'Sant'' Agata li Battiati'!Z22</f>
        <v>0</v>
      </c>
      <c r="AA29" s="104">
        <f>+'Sant'' Agata li Battiati'!AA22</f>
        <v>1492</v>
      </c>
      <c r="AB29" s="104">
        <f>+'Sant'' Agata li Battiati'!AB22</f>
        <v>240</v>
      </c>
      <c r="AC29" s="104">
        <f>+'Sant'' Agata li Battiati'!AC22</f>
        <v>797</v>
      </c>
      <c r="AD29" s="104">
        <f>+'Sant'' Agata li Battiati'!AD22</f>
        <v>2006</v>
      </c>
      <c r="AE29" s="104">
        <f>+'Sant'' Agata li Battiati'!AE22</f>
        <v>3374</v>
      </c>
      <c r="AF29" s="104">
        <f>+'Sant'' Agata li Battiati'!AF22</f>
        <v>345260</v>
      </c>
      <c r="AG29" s="104">
        <f>+'Sant'' Agata li Battiati'!AG22</f>
        <v>0</v>
      </c>
      <c r="AH29" s="104">
        <f>+'Sant'' Agata li Battiati'!AH22</f>
        <v>17920</v>
      </c>
      <c r="AI29" s="104">
        <f>+'Sant'' Agata li Battiati'!AI22</f>
        <v>0</v>
      </c>
      <c r="AJ29" s="104">
        <f>+'Sant'' Agata li Battiati'!AJ22</f>
        <v>101730</v>
      </c>
      <c r="AK29" s="104">
        <f>+'Sant'' Agata li Battiati'!AK22</f>
        <v>461950</v>
      </c>
      <c r="AL29" s="104">
        <f>+'Sant'' Agata li Battiati'!AL22</f>
        <v>0</v>
      </c>
      <c r="AM29" s="104">
        <f>+'Sant'' Agata li Battiati'!AM22</f>
        <v>0</v>
      </c>
      <c r="AN29" s="104">
        <f>+'Sant'' Agata li Battiati'!AN22</f>
        <v>0</v>
      </c>
      <c r="AO29" s="106">
        <f>+'Sant'' Agata li Battiati'!AO22</f>
        <v>116780</v>
      </c>
      <c r="AP29" s="111">
        <f t="shared" si="1"/>
        <v>4850407</v>
      </c>
      <c r="AQ29" s="100">
        <f t="shared" si="2"/>
        <v>0.6741117099778368</v>
      </c>
      <c r="AR29" s="101">
        <f t="shared" si="3"/>
        <v>7195257</v>
      </c>
      <c r="AS29" s="108" t="s">
        <v>108</v>
      </c>
    </row>
    <row r="30" spans="1:45" ht="12.75">
      <c r="A30" s="98" t="s">
        <v>107</v>
      </c>
      <c r="B30" s="104">
        <f>+'Sant'' Alfio'!B22</f>
        <v>155080</v>
      </c>
      <c r="C30" s="99">
        <f t="shared" si="0"/>
        <v>155080</v>
      </c>
      <c r="D30" s="104">
        <f>+'Sant'' Alfio'!D22</f>
        <v>0</v>
      </c>
      <c r="E30" s="104">
        <f>+'Sant'' Alfio'!E22</f>
        <v>41500</v>
      </c>
      <c r="F30" s="104">
        <f>+'Sant'' Alfio'!F22</f>
        <v>0</v>
      </c>
      <c r="G30" s="104">
        <f>+'Sant'' Alfio'!G22</f>
        <v>0</v>
      </c>
      <c r="H30" s="104">
        <f>+'Sant'' Alfio'!H22</f>
        <v>0</v>
      </c>
      <c r="I30" s="104">
        <f>+'Sant'' Alfio'!I22</f>
        <v>75380</v>
      </c>
      <c r="J30" s="104">
        <f>+'Sant'' Alfio'!J22</f>
        <v>0</v>
      </c>
      <c r="K30" s="113">
        <f>+'Sant'' Alfio'!K22</f>
        <v>0</v>
      </c>
      <c r="L30" s="104">
        <f>+'Sant'' Alfio'!L22</f>
        <v>0</v>
      </c>
      <c r="M30" s="104">
        <f>+'Sant'' Alfio'!M22</f>
        <v>0</v>
      </c>
      <c r="N30" s="113">
        <f>+'Sant'' Alfio'!N22</f>
        <v>0</v>
      </c>
      <c r="O30" s="104">
        <f>+'Sant'' Alfio'!O22</f>
        <v>507</v>
      </c>
      <c r="P30" s="113">
        <f>+'Sant'' Alfio'!P22</f>
        <v>0</v>
      </c>
      <c r="Q30" s="104">
        <f>+'Sant'' Alfio'!Q22</f>
        <v>270</v>
      </c>
      <c r="R30" s="104">
        <f>+'Sant'' Alfio'!R22</f>
        <v>0</v>
      </c>
      <c r="S30" s="104">
        <f>+'Sant'' Alfio'!S22</f>
        <v>47840</v>
      </c>
      <c r="T30" s="104">
        <f>+'Sant'' Alfio'!T22</f>
        <v>0</v>
      </c>
      <c r="U30" s="104">
        <f>+'Sant'' Alfio'!U22</f>
        <v>222740</v>
      </c>
      <c r="V30" s="104">
        <f>+'Sant'' Alfio'!V22</f>
        <v>0</v>
      </c>
      <c r="W30" s="104">
        <f>+'Sant'' Alfio'!W22</f>
        <v>0</v>
      </c>
      <c r="X30" s="104">
        <f>+'Sant'' Alfio'!X22</f>
        <v>0</v>
      </c>
      <c r="Y30" s="104">
        <f>+'Sant'' Alfio'!Y22</f>
        <v>210</v>
      </c>
      <c r="Z30" s="104">
        <f>+'Sant'' Alfio'!Z22</f>
        <v>0</v>
      </c>
      <c r="AA30" s="104">
        <f>+'Sant'' Alfio'!AA22</f>
        <v>0</v>
      </c>
      <c r="AB30" s="104">
        <f>+'Sant'' Alfio'!AB22</f>
        <v>0</v>
      </c>
      <c r="AC30" s="104">
        <f>+'Sant'' Alfio'!AC22</f>
        <v>0</v>
      </c>
      <c r="AD30" s="104">
        <f>+'Sant'' Alfio'!AD22</f>
        <v>0</v>
      </c>
      <c r="AE30" s="104">
        <f>+'Sant'' Alfio'!AE22</f>
        <v>0</v>
      </c>
      <c r="AF30" s="104">
        <f>+'Sant'' Alfio'!AF22</f>
        <v>8320</v>
      </c>
      <c r="AG30" s="104">
        <f>+'Sant'' Alfio'!AG22</f>
        <v>3820</v>
      </c>
      <c r="AH30" s="104">
        <f>+'Sant'' Alfio'!AH22</f>
        <v>0</v>
      </c>
      <c r="AI30" s="104">
        <f>+'Sant'' Alfio'!AI22</f>
        <v>0</v>
      </c>
      <c r="AJ30" s="104">
        <f>+'Sant'' Alfio'!AJ22</f>
        <v>0</v>
      </c>
      <c r="AK30" s="104">
        <f>+'Sant'' Alfio'!AK22</f>
        <v>26980</v>
      </c>
      <c r="AL30" s="104">
        <f>+'Sant'' Alfio'!AL22</f>
        <v>0</v>
      </c>
      <c r="AM30" s="104">
        <f>+'Sant'' Alfio'!AM22</f>
        <v>0</v>
      </c>
      <c r="AN30" s="104">
        <f>+'Sant'' Alfio'!AN22</f>
        <v>0</v>
      </c>
      <c r="AO30" s="106">
        <f>+'Sant'' Alfio'!AO22</f>
        <v>22440</v>
      </c>
      <c r="AP30" s="111">
        <f t="shared" si="1"/>
        <v>450007</v>
      </c>
      <c r="AQ30" s="100">
        <f t="shared" si="2"/>
        <v>0.7437062769486041</v>
      </c>
      <c r="AR30" s="101">
        <f t="shared" si="3"/>
        <v>605087</v>
      </c>
      <c r="AS30" s="108" t="s">
        <v>107</v>
      </c>
    </row>
    <row r="31" spans="1:45" ht="12.75">
      <c r="A31" s="98" t="s">
        <v>109</v>
      </c>
      <c r="B31" s="104">
        <f>+'Santa Maria di Licodia'!B22</f>
        <v>798800</v>
      </c>
      <c r="C31" s="99">
        <f t="shared" si="0"/>
        <v>798800</v>
      </c>
      <c r="D31" s="104">
        <f>+'Santa Maria di Licodia'!D22</f>
        <v>25800</v>
      </c>
      <c r="E31" s="104">
        <f>+'Santa Maria di Licodia'!E22</f>
        <v>240260</v>
      </c>
      <c r="F31" s="104">
        <f>+'Santa Maria di Licodia'!F22</f>
        <v>0</v>
      </c>
      <c r="G31" s="104">
        <f>+'Santa Maria di Licodia'!G22</f>
        <v>0</v>
      </c>
      <c r="H31" s="104">
        <f>+'Santa Maria di Licodia'!H22</f>
        <v>9820</v>
      </c>
      <c r="I31" s="104">
        <f>+'Santa Maria di Licodia'!I22</f>
        <v>144100</v>
      </c>
      <c r="J31" s="104">
        <f>+'Santa Maria di Licodia'!J22</f>
        <v>0</v>
      </c>
      <c r="K31" s="113">
        <f>+'Santa Maria di Licodia'!K22</f>
        <v>0</v>
      </c>
      <c r="L31" s="104">
        <f>+'Santa Maria di Licodia'!L22</f>
        <v>0</v>
      </c>
      <c r="M31" s="104">
        <f>+'Santa Maria di Licodia'!M22</f>
        <v>0</v>
      </c>
      <c r="N31" s="113">
        <f>+'Santa Maria di Licodia'!N22</f>
        <v>0</v>
      </c>
      <c r="O31" s="104">
        <f>+'Santa Maria di Licodia'!O22</f>
        <v>0</v>
      </c>
      <c r="P31" s="113">
        <f>+'Santa Maria di Licodia'!P22</f>
        <v>132300</v>
      </c>
      <c r="Q31" s="104">
        <f>+'Santa Maria di Licodia'!Q22</f>
        <v>0</v>
      </c>
      <c r="R31" s="104">
        <f>+'Santa Maria di Licodia'!R22</f>
        <v>0</v>
      </c>
      <c r="S31" s="104">
        <f>+'Santa Maria di Licodia'!S22</f>
        <v>229980</v>
      </c>
      <c r="T31" s="104">
        <f>+'Santa Maria di Licodia'!T22</f>
        <v>0</v>
      </c>
      <c r="U31" s="104">
        <f>+'Santa Maria di Licodia'!U22</f>
        <v>715740</v>
      </c>
      <c r="V31" s="104">
        <f>+'Santa Maria di Licodia'!V22</f>
        <v>8710</v>
      </c>
      <c r="W31" s="104">
        <f>+'Santa Maria di Licodia'!W22</f>
        <v>160</v>
      </c>
      <c r="X31" s="104">
        <f>+'Santa Maria di Licodia'!X22</f>
        <v>1920</v>
      </c>
      <c r="Y31" s="104">
        <f>+'Santa Maria di Licodia'!Y22</f>
        <v>580</v>
      </c>
      <c r="Z31" s="104">
        <f>+'Santa Maria di Licodia'!Z22</f>
        <v>0</v>
      </c>
      <c r="AA31" s="104">
        <f>+'Santa Maria di Licodia'!AA22</f>
        <v>0</v>
      </c>
      <c r="AB31" s="104">
        <f>+'Santa Maria di Licodia'!AB22</f>
        <v>0</v>
      </c>
      <c r="AC31" s="104">
        <f>+'Santa Maria di Licodia'!AC22</f>
        <v>0</v>
      </c>
      <c r="AD31" s="104">
        <f>+'Santa Maria di Licodia'!AD22</f>
        <v>2460</v>
      </c>
      <c r="AE31" s="104">
        <f>+'Santa Maria di Licodia'!AE22</f>
        <v>0</v>
      </c>
      <c r="AF31" s="104">
        <f>+'Santa Maria di Licodia'!AF22</f>
        <v>0</v>
      </c>
      <c r="AG31" s="104">
        <f>+'Santa Maria di Licodia'!AG22</f>
        <v>0</v>
      </c>
      <c r="AH31" s="104">
        <f>+'Santa Maria di Licodia'!AH22</f>
        <v>2620</v>
      </c>
      <c r="AI31" s="104">
        <f>+'Santa Maria di Licodia'!AI22</f>
        <v>0</v>
      </c>
      <c r="AJ31" s="104">
        <f>+'Santa Maria di Licodia'!AJ22</f>
        <v>40440</v>
      </c>
      <c r="AK31" s="104">
        <f>+'Santa Maria di Licodia'!AK22</f>
        <v>24700</v>
      </c>
      <c r="AL31" s="104">
        <f>+'Santa Maria di Licodia'!AL22</f>
        <v>0</v>
      </c>
      <c r="AM31" s="104">
        <f>+'Santa Maria di Licodia'!AM22</f>
        <v>0</v>
      </c>
      <c r="AN31" s="104">
        <f>+'Santa Maria di Licodia'!AN22</f>
        <v>0</v>
      </c>
      <c r="AO31" s="106">
        <f>+'Santa Maria di Licodia'!AO22</f>
        <v>45260</v>
      </c>
      <c r="AP31" s="111">
        <f t="shared" si="1"/>
        <v>1624850</v>
      </c>
      <c r="AQ31" s="100">
        <f t="shared" si="2"/>
        <v>0.6704144575330596</v>
      </c>
      <c r="AR31" s="101">
        <f t="shared" si="3"/>
        <v>2423650</v>
      </c>
      <c r="AS31" s="108" t="s">
        <v>109</v>
      </c>
    </row>
    <row r="32" spans="1:45" ht="12.75">
      <c r="A32" s="98" t="s">
        <v>97</v>
      </c>
      <c r="B32" s="104">
        <f>+Trecastagni!B22</f>
        <v>1312678</v>
      </c>
      <c r="C32" s="99">
        <f t="shared" si="0"/>
        <v>1312678</v>
      </c>
      <c r="D32" s="104">
        <f>+Trecastagni!D22</f>
        <v>66960</v>
      </c>
      <c r="E32" s="104">
        <f>+Trecastagni!E22</f>
        <v>459320</v>
      </c>
      <c r="F32" s="104">
        <f>+Trecastagni!F22</f>
        <v>0</v>
      </c>
      <c r="G32" s="104">
        <f>+Trecastagni!G22</f>
        <v>0</v>
      </c>
      <c r="H32" s="104">
        <f>+Trecastagni!H22</f>
        <v>11900</v>
      </c>
      <c r="I32" s="104">
        <f>+Trecastagni!I22</f>
        <v>336926</v>
      </c>
      <c r="J32" s="104">
        <f>+Trecastagni!J22</f>
        <v>40</v>
      </c>
      <c r="K32" s="113">
        <f>+Trecastagni!K22</f>
        <v>1480</v>
      </c>
      <c r="L32" s="104">
        <f>+Trecastagni!L22</f>
        <v>0</v>
      </c>
      <c r="M32" s="104">
        <f>+Trecastagni!M22</f>
        <v>0</v>
      </c>
      <c r="N32" s="113">
        <f>+Trecastagni!N22</f>
        <v>7060</v>
      </c>
      <c r="O32" s="104">
        <f>+Trecastagni!O22</f>
        <v>0</v>
      </c>
      <c r="P32" s="113">
        <f>+Trecastagni!P22</f>
        <v>16260</v>
      </c>
      <c r="Q32" s="104">
        <f>+Trecastagni!Q22</f>
        <v>0</v>
      </c>
      <c r="R32" s="104">
        <f>+Trecastagni!R22</f>
        <v>0</v>
      </c>
      <c r="S32" s="104">
        <f>+Trecastagni!S22</f>
        <v>539890</v>
      </c>
      <c r="T32" s="104">
        <f>+Trecastagni!T22</f>
        <v>0</v>
      </c>
      <c r="U32" s="104">
        <f>+Trecastagni!U22</f>
        <v>1535270</v>
      </c>
      <c r="V32" s="104">
        <f>+Trecastagni!V22</f>
        <v>0</v>
      </c>
      <c r="W32" s="104">
        <f>+Trecastagni!W22</f>
        <v>0</v>
      </c>
      <c r="X32" s="104">
        <f>+Trecastagni!X22</f>
        <v>7040</v>
      </c>
      <c r="Y32" s="104">
        <f>+Trecastagni!Y22</f>
        <v>140</v>
      </c>
      <c r="Z32" s="104">
        <f>+Trecastagni!Z22</f>
        <v>0</v>
      </c>
      <c r="AA32" s="104">
        <f>+Trecastagni!AA22</f>
        <v>370</v>
      </c>
      <c r="AB32" s="104">
        <f>+Trecastagni!AB22</f>
        <v>0</v>
      </c>
      <c r="AC32" s="104">
        <f>+Trecastagni!AC22</f>
        <v>0</v>
      </c>
      <c r="AD32" s="104">
        <f>+Trecastagni!AD22</f>
        <v>7740</v>
      </c>
      <c r="AE32" s="104">
        <f>+Trecastagni!AE22</f>
        <v>500</v>
      </c>
      <c r="AF32" s="104">
        <f>+Trecastagni!AF22</f>
        <v>62060</v>
      </c>
      <c r="AG32" s="104">
        <f>+Trecastagni!AG22</f>
        <v>8600</v>
      </c>
      <c r="AH32" s="104">
        <f>+Trecastagni!AH22</f>
        <v>17180</v>
      </c>
      <c r="AI32" s="104">
        <f>+Trecastagni!AI22</f>
        <v>0</v>
      </c>
      <c r="AJ32" s="104">
        <f>+Trecastagni!AJ22</f>
        <v>37820</v>
      </c>
      <c r="AK32" s="104">
        <f>+Trecastagni!AK22</f>
        <v>572650</v>
      </c>
      <c r="AL32" s="104">
        <f>+Trecastagni!AL22</f>
        <v>0</v>
      </c>
      <c r="AM32" s="104">
        <f>+Trecastagni!AM22</f>
        <v>40</v>
      </c>
      <c r="AN32" s="104">
        <f>+Trecastagni!AN22</f>
        <v>680</v>
      </c>
      <c r="AO32" s="106">
        <f>+Trecastagni!AO22</f>
        <v>77680</v>
      </c>
      <c r="AP32" s="111">
        <f t="shared" si="1"/>
        <v>3767606</v>
      </c>
      <c r="AQ32" s="100">
        <f t="shared" si="2"/>
        <v>0.7416132641403512</v>
      </c>
      <c r="AR32" s="101">
        <f t="shared" si="3"/>
        <v>5080284</v>
      </c>
      <c r="AS32" s="108" t="s">
        <v>97</v>
      </c>
    </row>
    <row r="33" spans="1:45" ht="12.75">
      <c r="A33" s="98" t="s">
        <v>110</v>
      </c>
      <c r="B33" s="104">
        <f>+'Tremestieri Etneo'!B22</f>
        <v>1843300</v>
      </c>
      <c r="C33" s="99">
        <f t="shared" si="0"/>
        <v>1843300</v>
      </c>
      <c r="D33" s="104">
        <f>+'Tremestieri Etneo'!D22</f>
        <v>279820</v>
      </c>
      <c r="E33" s="104">
        <f>+'Tremestieri Etneo'!E22</f>
        <v>572620</v>
      </c>
      <c r="F33" s="104">
        <f>+'Tremestieri Etneo'!F22</f>
        <v>0</v>
      </c>
      <c r="G33" s="104">
        <f>+'Tremestieri Etneo'!G22</f>
        <v>0</v>
      </c>
      <c r="H33" s="104">
        <f>+'Tremestieri Etneo'!H22</f>
        <v>0</v>
      </c>
      <c r="I33" s="104">
        <f>+'Tremestieri Etneo'!I22</f>
        <v>495300</v>
      </c>
      <c r="J33" s="104">
        <f>+'Tremestieri Etneo'!J22</f>
        <v>0</v>
      </c>
      <c r="K33" s="113">
        <f>+'Tremestieri Etneo'!K22</f>
        <v>0</v>
      </c>
      <c r="L33" s="104">
        <f>+'Tremestieri Etneo'!L22</f>
        <v>0</v>
      </c>
      <c r="M33" s="104">
        <f>+'Tremestieri Etneo'!M22</f>
        <v>0</v>
      </c>
      <c r="N33" s="113">
        <f>+'Tremestieri Etneo'!N22</f>
        <v>19700</v>
      </c>
      <c r="O33" s="104">
        <f>+'Tremestieri Etneo'!O22</f>
        <v>0</v>
      </c>
      <c r="P33" s="113">
        <f>+'Tremestieri Etneo'!P22</f>
        <v>0</v>
      </c>
      <c r="Q33" s="104">
        <f>+'Tremestieri Etneo'!Q22</f>
        <v>0</v>
      </c>
      <c r="R33" s="104">
        <f>+'Tremestieri Etneo'!R22</f>
        <v>0</v>
      </c>
      <c r="S33" s="104">
        <f>+'Tremestieri Etneo'!S22</f>
        <v>663800</v>
      </c>
      <c r="T33" s="104">
        <f>+'Tremestieri Etneo'!T22</f>
        <v>0</v>
      </c>
      <c r="U33" s="104">
        <f>+'Tremestieri Etneo'!U22</f>
        <v>2659780</v>
      </c>
      <c r="V33" s="104">
        <f>+'Tremestieri Etneo'!V22</f>
        <v>23040</v>
      </c>
      <c r="W33" s="104">
        <f>+'Tremestieri Etneo'!W22</f>
        <v>0</v>
      </c>
      <c r="X33" s="104">
        <f>+'Tremestieri Etneo'!X22</f>
        <v>3550</v>
      </c>
      <c r="Y33" s="104">
        <f>+'Tremestieri Etneo'!Y22</f>
        <v>0</v>
      </c>
      <c r="Z33" s="104">
        <f>+'Tremestieri Etneo'!Z22</f>
        <v>0</v>
      </c>
      <c r="AA33" s="104">
        <f>+'Tremestieri Etneo'!AA22</f>
        <v>0</v>
      </c>
      <c r="AB33" s="104">
        <f>+'Tremestieri Etneo'!AB22</f>
        <v>0</v>
      </c>
      <c r="AC33" s="104">
        <f>+'Tremestieri Etneo'!AC22</f>
        <v>0</v>
      </c>
      <c r="AD33" s="104">
        <f>+'Tremestieri Etneo'!AD22</f>
        <v>0</v>
      </c>
      <c r="AE33" s="104">
        <f>+'Tremestieri Etneo'!AE22</f>
        <v>0</v>
      </c>
      <c r="AF33" s="104">
        <f>+'Tremestieri Etneo'!AF22</f>
        <v>54240</v>
      </c>
      <c r="AG33" s="104">
        <f>+'Tremestieri Etneo'!AG22</f>
        <v>4740</v>
      </c>
      <c r="AH33" s="104">
        <f>+'Tremestieri Etneo'!AH22</f>
        <v>0</v>
      </c>
      <c r="AI33" s="104">
        <f>+'Tremestieri Etneo'!AI22</f>
        <v>0</v>
      </c>
      <c r="AJ33" s="104">
        <f>+'Tremestieri Etneo'!AJ22</f>
        <v>258120</v>
      </c>
      <c r="AK33" s="104">
        <f>+'Tremestieri Etneo'!AK22</f>
        <v>25260</v>
      </c>
      <c r="AL33" s="104">
        <f>+'Tremestieri Etneo'!AL22</f>
        <v>0</v>
      </c>
      <c r="AM33" s="104">
        <f>+'Tremestieri Etneo'!AM22</f>
        <v>0</v>
      </c>
      <c r="AN33" s="104">
        <f>+'Tremestieri Etneo'!AN22</f>
        <v>0</v>
      </c>
      <c r="AO33" s="106">
        <f>+'Tremestieri Etneo'!AO22</f>
        <v>72220</v>
      </c>
      <c r="AP33" s="111">
        <f t="shared" si="1"/>
        <v>5132190</v>
      </c>
      <c r="AQ33" s="100">
        <f t="shared" si="2"/>
        <v>0.7357461626351697</v>
      </c>
      <c r="AR33" s="101">
        <f t="shared" si="3"/>
        <v>6975490</v>
      </c>
      <c r="AS33" s="108" t="s">
        <v>110</v>
      </c>
    </row>
    <row r="34" spans="1:45" ht="12.75">
      <c r="A34" s="98" t="s">
        <v>99</v>
      </c>
      <c r="B34" s="104">
        <f>+Valverde!B22</f>
        <v>855330</v>
      </c>
      <c r="C34" s="99">
        <f t="shared" si="0"/>
        <v>855330</v>
      </c>
      <c r="D34" s="104">
        <f>+Valverde!D22</f>
        <v>27020</v>
      </c>
      <c r="E34" s="104">
        <f>+Valverde!E22</f>
        <v>240320</v>
      </c>
      <c r="F34" s="104">
        <f>+Valverde!F22</f>
        <v>0</v>
      </c>
      <c r="G34" s="104">
        <f>+Valverde!G22</f>
        <v>0</v>
      </c>
      <c r="H34" s="104">
        <f>+Valverde!H22</f>
        <v>3860</v>
      </c>
      <c r="I34" s="104">
        <f>+Valverde!I22</f>
        <v>214520</v>
      </c>
      <c r="J34" s="104">
        <f>+Valverde!J22</f>
        <v>0</v>
      </c>
      <c r="K34" s="113">
        <f>+Valverde!K22</f>
        <v>7280</v>
      </c>
      <c r="L34" s="104">
        <f>+Valverde!L22</f>
        <v>0</v>
      </c>
      <c r="M34" s="104">
        <f>+Valverde!M22</f>
        <v>0</v>
      </c>
      <c r="N34" s="113">
        <f>+Valverde!N22</f>
        <v>262500</v>
      </c>
      <c r="O34" s="104">
        <f>+Valverde!O22</f>
        <v>0</v>
      </c>
      <c r="P34" s="113">
        <f>+Valverde!P22</f>
        <v>136200</v>
      </c>
      <c r="Q34" s="104">
        <f>+Valverde!Q22</f>
        <v>0</v>
      </c>
      <c r="R34" s="104">
        <f>+Valverde!R22</f>
        <v>0</v>
      </c>
      <c r="S34" s="104">
        <f>+Valverde!S22</f>
        <v>316900</v>
      </c>
      <c r="T34" s="104">
        <f>+Valverde!T22</f>
        <v>0</v>
      </c>
      <c r="U34" s="104">
        <f>+Valverde!U22</f>
        <v>756790</v>
      </c>
      <c r="V34" s="104">
        <f>+Valverde!V22</f>
        <v>19640</v>
      </c>
      <c r="W34" s="104">
        <f>+Valverde!W22</f>
        <v>0</v>
      </c>
      <c r="X34" s="104">
        <f>+Valverde!X22</f>
        <v>11320</v>
      </c>
      <c r="Y34" s="104">
        <f>+Valverde!Y22</f>
        <v>520</v>
      </c>
      <c r="Z34" s="104">
        <f>+Valverde!Z22</f>
        <v>0</v>
      </c>
      <c r="AA34" s="104">
        <f>+Valverde!AA22</f>
        <v>860</v>
      </c>
      <c r="AB34" s="104">
        <f>+Valverde!AB22</f>
        <v>0</v>
      </c>
      <c r="AC34" s="104">
        <f>+Valverde!AC22</f>
        <v>0</v>
      </c>
      <c r="AD34" s="104">
        <f>+Valverde!AD22</f>
        <v>19520</v>
      </c>
      <c r="AE34" s="104">
        <f>+Valverde!AE22</f>
        <v>520</v>
      </c>
      <c r="AF34" s="104">
        <f>+Valverde!AF22</f>
        <v>110240</v>
      </c>
      <c r="AG34" s="104">
        <f>+Valverde!AG22</f>
        <v>22960</v>
      </c>
      <c r="AH34" s="104">
        <f>+Valverde!AH22</f>
        <v>8970</v>
      </c>
      <c r="AI34" s="104">
        <f>+Valverde!AI22</f>
        <v>0</v>
      </c>
      <c r="AJ34" s="104">
        <f>+Valverde!AJ22</f>
        <v>23700</v>
      </c>
      <c r="AK34" s="104">
        <f>+Valverde!AK22</f>
        <v>110760</v>
      </c>
      <c r="AL34" s="104">
        <f>+Valverde!AL22</f>
        <v>0</v>
      </c>
      <c r="AM34" s="104">
        <f>+Valverde!AM22</f>
        <v>0</v>
      </c>
      <c r="AN34" s="104">
        <f>+Valverde!AN22</f>
        <v>0</v>
      </c>
      <c r="AO34" s="106">
        <f>+Valverde!AO22</f>
        <v>136940</v>
      </c>
      <c r="AP34" s="111">
        <f t="shared" si="1"/>
        <v>2431340</v>
      </c>
      <c r="AQ34" s="100">
        <f t="shared" si="2"/>
        <v>0.7397578704281232</v>
      </c>
      <c r="AR34" s="101">
        <f t="shared" si="3"/>
        <v>3286670</v>
      </c>
      <c r="AS34" s="108" t="s">
        <v>99</v>
      </c>
    </row>
    <row r="35" spans="1:45" ht="12.75">
      <c r="A35" s="98" t="s">
        <v>100</v>
      </c>
      <c r="B35" s="104">
        <f>+Viagrande!B22</f>
        <v>885700</v>
      </c>
      <c r="C35" s="99">
        <f t="shared" si="0"/>
        <v>885700</v>
      </c>
      <c r="D35" s="104">
        <f>+Viagrande!D22</f>
        <v>49180</v>
      </c>
      <c r="E35" s="104">
        <f>+Viagrande!E22</f>
        <v>339360</v>
      </c>
      <c r="F35" s="104">
        <f>+Viagrande!F22</f>
        <v>0</v>
      </c>
      <c r="G35" s="104">
        <f>+Viagrande!G22</f>
        <v>0</v>
      </c>
      <c r="H35" s="104">
        <f>+Viagrande!H22</f>
        <v>0</v>
      </c>
      <c r="I35" s="104">
        <f>+Viagrande!I22</f>
        <v>315880</v>
      </c>
      <c r="J35" s="104">
        <f>+Viagrande!J22</f>
        <v>0</v>
      </c>
      <c r="K35" s="113">
        <f>+Viagrande!K22</f>
        <v>4320</v>
      </c>
      <c r="L35" s="104">
        <f>+Viagrande!L22</f>
        <v>0</v>
      </c>
      <c r="M35" s="104">
        <f>+Viagrande!M22</f>
        <v>0</v>
      </c>
      <c r="N35" s="113">
        <f>+Viagrande!N22</f>
        <v>502950</v>
      </c>
      <c r="O35" s="104">
        <f>+Viagrande!O22</f>
        <v>0</v>
      </c>
      <c r="P35" s="113">
        <f>+Viagrande!P22</f>
        <v>117620</v>
      </c>
      <c r="Q35" s="104">
        <f>+Viagrande!Q22</f>
        <v>0</v>
      </c>
      <c r="R35" s="104">
        <f>+Viagrande!R22</f>
        <v>0</v>
      </c>
      <c r="S35" s="104">
        <f>+Viagrande!S22</f>
        <v>380980</v>
      </c>
      <c r="T35" s="104">
        <f>+Viagrande!T22</f>
        <v>0</v>
      </c>
      <c r="U35" s="104">
        <f>+Viagrande!U22</f>
        <v>1436400</v>
      </c>
      <c r="V35" s="104">
        <f>+Viagrande!V22</f>
        <v>14390</v>
      </c>
      <c r="W35" s="104">
        <f>+Viagrande!W22</f>
        <v>0</v>
      </c>
      <c r="X35" s="104">
        <f>+Viagrande!X22</f>
        <v>10140</v>
      </c>
      <c r="Y35" s="104">
        <f>+Viagrande!Y22</f>
        <v>740</v>
      </c>
      <c r="Z35" s="104">
        <f>+Viagrande!Z22</f>
        <v>0</v>
      </c>
      <c r="AA35" s="104">
        <f>+Viagrande!AA22</f>
        <v>860</v>
      </c>
      <c r="AB35" s="104">
        <f>+Viagrande!AB22</f>
        <v>0</v>
      </c>
      <c r="AC35" s="104">
        <f>+Viagrande!AC22</f>
        <v>0</v>
      </c>
      <c r="AD35" s="104">
        <f>+Viagrande!AD22</f>
        <v>18320</v>
      </c>
      <c r="AE35" s="104">
        <f>+Viagrande!AE22</f>
        <v>7640</v>
      </c>
      <c r="AF35" s="104">
        <f>+Viagrande!AF22</f>
        <v>104940</v>
      </c>
      <c r="AG35" s="104">
        <f>+Viagrande!AG22</f>
        <v>24220</v>
      </c>
      <c r="AH35" s="104">
        <f>+Viagrande!AH22</f>
        <v>9610</v>
      </c>
      <c r="AI35" s="104">
        <f>+Viagrande!AI22</f>
        <v>0</v>
      </c>
      <c r="AJ35" s="104">
        <f>+Viagrande!AJ22</f>
        <v>22060</v>
      </c>
      <c r="AK35" s="104">
        <f>+Viagrande!AK22</f>
        <v>192660</v>
      </c>
      <c r="AL35" s="104">
        <f>+Viagrande!AL22</f>
        <v>54360</v>
      </c>
      <c r="AM35" s="104">
        <f>+Viagrande!AM22</f>
        <v>0</v>
      </c>
      <c r="AN35" s="104">
        <f>+Viagrande!AN22</f>
        <v>4200</v>
      </c>
      <c r="AO35" s="106">
        <f>+Viagrande!AO22</f>
        <v>114780</v>
      </c>
      <c r="AP35" s="111">
        <f t="shared" si="1"/>
        <v>3725610</v>
      </c>
      <c r="AQ35" s="100">
        <f t="shared" si="2"/>
        <v>0.8079287664459774</v>
      </c>
      <c r="AR35" s="101">
        <f t="shared" si="3"/>
        <v>4611310</v>
      </c>
      <c r="AS35" s="108" t="s">
        <v>100</v>
      </c>
    </row>
    <row r="36" spans="1:45" ht="12.75">
      <c r="A36" s="98" t="s">
        <v>111</v>
      </c>
      <c r="B36" s="104">
        <f>+'Zafferana etnea'!B22</f>
        <v>1154020</v>
      </c>
      <c r="C36" s="99">
        <f t="shared" si="0"/>
        <v>1154020</v>
      </c>
      <c r="D36" s="104">
        <f>+'Zafferana etnea'!D22</f>
        <v>24050</v>
      </c>
      <c r="E36" s="104">
        <f>+'Zafferana etnea'!E22</f>
        <v>320180</v>
      </c>
      <c r="F36" s="104">
        <f>+'Zafferana etnea'!F22</f>
        <v>0</v>
      </c>
      <c r="G36" s="104">
        <f>+'Zafferana etnea'!G22</f>
        <v>0</v>
      </c>
      <c r="H36" s="104">
        <f>+'Zafferana etnea'!H22</f>
        <v>0</v>
      </c>
      <c r="I36" s="104">
        <f>+'Zafferana etnea'!I22</f>
        <v>305940</v>
      </c>
      <c r="J36" s="104">
        <f>+'Zafferana etnea'!J22</f>
        <v>0</v>
      </c>
      <c r="K36" s="113">
        <f>+'Zafferana etnea'!K22</f>
        <v>0</v>
      </c>
      <c r="L36" s="104">
        <f>+'Zafferana etnea'!L22</f>
        <v>0</v>
      </c>
      <c r="M36" s="104">
        <f>+'Zafferana etnea'!M22</f>
        <v>0</v>
      </c>
      <c r="N36" s="113">
        <f>+'Zafferana etnea'!N22</f>
        <v>0</v>
      </c>
      <c r="O36" s="104">
        <f>+'Zafferana etnea'!O22</f>
        <v>0</v>
      </c>
      <c r="P36" s="113">
        <f>+'Zafferana etnea'!P22</f>
        <v>0</v>
      </c>
      <c r="Q36" s="104">
        <f>+'Zafferana etnea'!Q22</f>
        <v>0</v>
      </c>
      <c r="R36" s="104">
        <f>+'Zafferana etnea'!R22</f>
        <v>0</v>
      </c>
      <c r="S36" s="104">
        <f>+'Zafferana etnea'!S22</f>
        <v>355140</v>
      </c>
      <c r="T36" s="104">
        <f>+'Zafferana etnea'!T22</f>
        <v>0</v>
      </c>
      <c r="U36" s="104">
        <f>+'Zafferana etnea'!U22</f>
        <v>1232720</v>
      </c>
      <c r="V36" s="104">
        <f>+'Zafferana etnea'!V22</f>
        <v>17080</v>
      </c>
      <c r="W36" s="104">
        <f>+'Zafferana etnea'!W22</f>
        <v>0</v>
      </c>
      <c r="X36" s="104">
        <f>+'Zafferana etnea'!X22</f>
        <v>3480</v>
      </c>
      <c r="Y36" s="104">
        <f>+'Zafferana etnea'!Y22</f>
        <v>730</v>
      </c>
      <c r="Z36" s="104">
        <f>+'Zafferana etnea'!Z22</f>
        <v>0</v>
      </c>
      <c r="AA36" s="104">
        <f>+'Zafferana etnea'!AA22</f>
        <v>0</v>
      </c>
      <c r="AB36" s="104">
        <f>+'Zafferana etnea'!AB22</f>
        <v>0</v>
      </c>
      <c r="AC36" s="104">
        <f>+'Zafferana etnea'!AC22</f>
        <v>0</v>
      </c>
      <c r="AD36" s="104">
        <f>+'Zafferana etnea'!AD22</f>
        <v>200</v>
      </c>
      <c r="AE36" s="104">
        <f>+'Zafferana etnea'!AE22</f>
        <v>0</v>
      </c>
      <c r="AF36" s="104">
        <f>+'Zafferana etnea'!AF22</f>
        <v>77640</v>
      </c>
      <c r="AG36" s="104">
        <f>+'Zafferana etnea'!AG22</f>
        <v>6340</v>
      </c>
      <c r="AH36" s="104">
        <f>+'Zafferana etnea'!AH22</f>
        <v>0</v>
      </c>
      <c r="AI36" s="104">
        <f>+'Zafferana etnea'!AI22</f>
        <v>0</v>
      </c>
      <c r="AJ36" s="104">
        <f>+'Zafferana etnea'!AJ22</f>
        <v>0</v>
      </c>
      <c r="AK36" s="104">
        <f>+'Zafferana etnea'!AK22</f>
        <v>6780</v>
      </c>
      <c r="AL36" s="104">
        <f>+'Zafferana etnea'!AL22</f>
        <v>0</v>
      </c>
      <c r="AM36" s="104">
        <f>+'Zafferana etnea'!AM22</f>
        <v>0</v>
      </c>
      <c r="AN36" s="104">
        <f>+'Zafferana etnea'!AN22</f>
        <v>0</v>
      </c>
      <c r="AO36" s="106">
        <f>+'Zafferana etnea'!AO22</f>
        <v>27360</v>
      </c>
      <c r="AP36" s="111">
        <f t="shared" si="1"/>
        <v>2377640</v>
      </c>
      <c r="AQ36" s="100">
        <f t="shared" si="2"/>
        <v>0.6732358154522236</v>
      </c>
      <c r="AR36" s="101">
        <f t="shared" si="3"/>
        <v>3531660</v>
      </c>
      <c r="AS36" s="108" t="s">
        <v>111</v>
      </c>
    </row>
  </sheetData>
  <sheetProtection/>
  <printOptions/>
  <pageMargins left="0.7" right="0.7" top="0.75" bottom="0.75" header="0.3" footer="0.3"/>
  <pageSetup fitToHeight="0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R22"/>
  <sheetViews>
    <sheetView zoomScale="90" zoomScaleNormal="90" zoomScalePageLayoutView="0" workbookViewId="0" topLeftCell="M1">
      <selection activeCell="AR20" sqref="AR20"/>
    </sheetView>
  </sheetViews>
  <sheetFormatPr defaultColWidth="9.140625" defaultRowHeight="12.75"/>
  <cols>
    <col min="2" max="2" width="14.57421875" style="0" customWidth="1"/>
    <col min="3" max="3" width="9.7109375" style="0" bestFit="1" customWidth="1"/>
    <col min="10" max="10" width="10.28125" style="0" customWidth="1"/>
    <col min="11" max="11" width="10.7109375" style="0" customWidth="1"/>
    <col min="44" max="44" width="9.7109375" style="0" bestFit="1" customWidth="1"/>
  </cols>
  <sheetData>
    <row r="1" spans="1:36" ht="33">
      <c r="A1" s="2"/>
      <c r="B1" s="3" t="s">
        <v>15</v>
      </c>
      <c r="C1" s="4">
        <v>180.88</v>
      </c>
      <c r="E1" s="56" t="s">
        <v>36</v>
      </c>
      <c r="F1" s="5"/>
      <c r="G1" s="5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2.75">
      <c r="A2" s="7"/>
      <c r="B2" s="8" t="s">
        <v>0</v>
      </c>
      <c r="C2" s="9">
        <v>313400</v>
      </c>
      <c r="E2" s="45"/>
      <c r="F2" s="5"/>
      <c r="G2" s="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2.75">
      <c r="A3" s="7"/>
      <c r="B3" s="10" t="s">
        <v>27</v>
      </c>
      <c r="C3" s="30" t="e">
        <f>C4/C2</f>
        <v>#REF!</v>
      </c>
      <c r="E3" s="46"/>
      <c r="F3" s="5"/>
      <c r="G3" s="5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2.75">
      <c r="A4" s="7"/>
      <c r="B4" s="10" t="s">
        <v>16</v>
      </c>
      <c r="C4" s="9" t="e">
        <f>S22+#REF!</f>
        <v>#REF!</v>
      </c>
      <c r="E4" s="45"/>
      <c r="F4" s="5"/>
      <c r="G4" s="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.75">
      <c r="A5" s="7"/>
      <c r="B5" s="10" t="s">
        <v>22</v>
      </c>
      <c r="C5" s="9">
        <f>S22</f>
        <v>2578140</v>
      </c>
      <c r="E5" s="45"/>
      <c r="F5" s="5"/>
      <c r="G5" s="5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2.75">
      <c r="A6" s="7"/>
      <c r="B6" s="10" t="s">
        <v>17</v>
      </c>
      <c r="C6" s="9" t="e">
        <f>#REF!</f>
        <v>#REF!</v>
      </c>
      <c r="E6" s="45"/>
      <c r="F6" s="5"/>
      <c r="G6" s="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3.5" thickBot="1">
      <c r="A7" s="7"/>
      <c r="B7" s="11" t="s">
        <v>1</v>
      </c>
      <c r="C7" s="12" t="e">
        <f>C6/C4</f>
        <v>#REF!</v>
      </c>
      <c r="E7" s="47"/>
      <c r="F7" s="5"/>
      <c r="G7" s="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44" ht="48">
      <c r="A8" s="6" t="s">
        <v>35</v>
      </c>
      <c r="B8" s="13" t="s">
        <v>31</v>
      </c>
      <c r="C8" s="14" t="s">
        <v>18</v>
      </c>
      <c r="D8" s="28" t="s">
        <v>46</v>
      </c>
      <c r="E8" s="28" t="s">
        <v>47</v>
      </c>
      <c r="F8" s="28" t="s">
        <v>38</v>
      </c>
      <c r="G8" s="28" t="s">
        <v>39</v>
      </c>
      <c r="H8" s="28" t="s">
        <v>49</v>
      </c>
      <c r="I8" s="28" t="s">
        <v>50</v>
      </c>
      <c r="J8" s="28" t="s">
        <v>40</v>
      </c>
      <c r="K8" s="28" t="s">
        <v>48</v>
      </c>
      <c r="L8" s="28" t="s">
        <v>76</v>
      </c>
      <c r="M8" s="28" t="s">
        <v>41</v>
      </c>
      <c r="N8" s="28" t="s">
        <v>44</v>
      </c>
      <c r="O8" s="28" t="s">
        <v>68</v>
      </c>
      <c r="P8" s="28" t="s">
        <v>42</v>
      </c>
      <c r="Q8" s="28" t="s">
        <v>43</v>
      </c>
      <c r="R8" s="28" t="s">
        <v>45</v>
      </c>
      <c r="S8" s="28" t="s">
        <v>51</v>
      </c>
      <c r="T8" s="28" t="s">
        <v>82</v>
      </c>
      <c r="U8" s="28" t="s">
        <v>52</v>
      </c>
      <c r="V8" s="28" t="s">
        <v>54</v>
      </c>
      <c r="W8" s="28" t="s">
        <v>69</v>
      </c>
      <c r="X8" s="28" t="s">
        <v>55</v>
      </c>
      <c r="Y8" s="28" t="s">
        <v>56</v>
      </c>
      <c r="Z8" s="29" t="s">
        <v>72</v>
      </c>
      <c r="AA8" s="28" t="s">
        <v>57</v>
      </c>
      <c r="AB8" s="28" t="s">
        <v>60</v>
      </c>
      <c r="AC8" s="28" t="s">
        <v>61</v>
      </c>
      <c r="AD8" s="28" t="s">
        <v>58</v>
      </c>
      <c r="AE8" s="28" t="s">
        <v>59</v>
      </c>
      <c r="AF8" s="28" t="s">
        <v>67</v>
      </c>
      <c r="AG8" s="28" t="s">
        <v>62</v>
      </c>
      <c r="AH8" s="29" t="s">
        <v>63</v>
      </c>
      <c r="AI8" s="28" t="s">
        <v>53</v>
      </c>
      <c r="AJ8" s="29" t="s">
        <v>64</v>
      </c>
      <c r="AK8" s="29" t="s">
        <v>65</v>
      </c>
      <c r="AL8" s="29" t="s">
        <v>37</v>
      </c>
      <c r="AM8" s="52" t="s">
        <v>78</v>
      </c>
      <c r="AN8" s="28" t="s">
        <v>86</v>
      </c>
      <c r="AO8" s="49" t="s">
        <v>66</v>
      </c>
      <c r="AP8" s="15" t="s">
        <v>20</v>
      </c>
      <c r="AQ8" s="37" t="s">
        <v>14</v>
      </c>
      <c r="AR8" s="42" t="s">
        <v>30</v>
      </c>
    </row>
    <row r="9" spans="1:44" ht="12.75">
      <c r="A9" s="16" t="s">
        <v>2</v>
      </c>
      <c r="B9" s="21">
        <v>0</v>
      </c>
      <c r="C9" s="53">
        <f aca="true" t="shared" si="0" ref="C9:C20">B9</f>
        <v>0</v>
      </c>
      <c r="D9" s="21">
        <v>0</v>
      </c>
      <c r="E9" s="55"/>
      <c r="F9" s="55"/>
      <c r="G9" s="55"/>
      <c r="H9" s="21">
        <v>0</v>
      </c>
      <c r="I9" s="21">
        <v>0</v>
      </c>
      <c r="J9" s="55"/>
      <c r="K9" s="21">
        <v>0</v>
      </c>
      <c r="L9" s="55"/>
      <c r="M9" s="55"/>
      <c r="N9" s="55"/>
      <c r="O9" s="55"/>
      <c r="P9" s="21">
        <v>0</v>
      </c>
      <c r="Q9" s="55"/>
      <c r="R9" s="55"/>
      <c r="S9" s="21">
        <v>0</v>
      </c>
      <c r="T9" s="21"/>
      <c r="U9" s="21">
        <v>0</v>
      </c>
      <c r="V9" s="55"/>
      <c r="W9" s="55"/>
      <c r="X9" s="21">
        <v>0</v>
      </c>
      <c r="Y9" s="21">
        <v>0</v>
      </c>
      <c r="Z9" s="55"/>
      <c r="AA9" s="55"/>
      <c r="AB9" s="55"/>
      <c r="AC9" s="55"/>
      <c r="AD9" s="21">
        <v>0</v>
      </c>
      <c r="AE9" s="55"/>
      <c r="AF9" s="21">
        <v>0</v>
      </c>
      <c r="AG9" s="55"/>
      <c r="AH9" s="21">
        <v>0</v>
      </c>
      <c r="AI9" s="55"/>
      <c r="AJ9" s="21">
        <v>0</v>
      </c>
      <c r="AK9" s="21">
        <v>0</v>
      </c>
      <c r="AL9" s="55"/>
      <c r="AM9" s="55"/>
      <c r="AN9" s="55"/>
      <c r="AO9" s="21">
        <v>0</v>
      </c>
      <c r="AP9" s="61">
        <f>SUM(D9:AO9)</f>
        <v>0</v>
      </c>
      <c r="AQ9" s="38" t="e">
        <f aca="true" t="shared" si="1" ref="AQ9:AQ20">AP9/(C9+AP9)</f>
        <v>#DIV/0!</v>
      </c>
      <c r="AR9" s="43">
        <f aca="true" t="shared" si="2" ref="AR9:AR20">C9+AP9</f>
        <v>0</v>
      </c>
    </row>
    <row r="10" spans="1:44" ht="12.75">
      <c r="A10" s="16" t="s">
        <v>3</v>
      </c>
      <c r="B10" s="21">
        <v>0</v>
      </c>
      <c r="C10" s="53">
        <f t="shared" si="0"/>
        <v>0</v>
      </c>
      <c r="D10" s="21">
        <v>0</v>
      </c>
      <c r="E10" s="55"/>
      <c r="F10" s="55"/>
      <c r="G10" s="55"/>
      <c r="H10" s="21">
        <v>0</v>
      </c>
      <c r="I10" s="21">
        <v>0</v>
      </c>
      <c r="J10" s="55"/>
      <c r="K10" s="21">
        <v>0</v>
      </c>
      <c r="L10" s="55"/>
      <c r="M10" s="55"/>
      <c r="N10" s="55"/>
      <c r="O10" s="55"/>
      <c r="P10" s="21">
        <v>0</v>
      </c>
      <c r="Q10" s="55"/>
      <c r="R10" s="55"/>
      <c r="S10" s="21">
        <v>0</v>
      </c>
      <c r="T10" s="21"/>
      <c r="U10" s="21">
        <v>0</v>
      </c>
      <c r="V10" s="55"/>
      <c r="W10" s="55"/>
      <c r="X10" s="21">
        <v>0</v>
      </c>
      <c r="Y10" s="21">
        <v>0</v>
      </c>
      <c r="Z10" s="55"/>
      <c r="AA10" s="55"/>
      <c r="AB10" s="55"/>
      <c r="AC10" s="55"/>
      <c r="AD10" s="21">
        <v>0</v>
      </c>
      <c r="AE10" s="55"/>
      <c r="AF10" s="21">
        <v>0</v>
      </c>
      <c r="AG10" s="55"/>
      <c r="AH10" s="21">
        <v>0</v>
      </c>
      <c r="AI10" s="55"/>
      <c r="AJ10" s="21">
        <v>0</v>
      </c>
      <c r="AK10" s="21">
        <v>0</v>
      </c>
      <c r="AL10" s="55"/>
      <c r="AM10" s="55"/>
      <c r="AN10" s="55"/>
      <c r="AO10" s="21">
        <v>0</v>
      </c>
      <c r="AP10" s="61">
        <f aca="true" t="shared" si="3" ref="AP10:AP20">SUM(D10:AO10)</f>
        <v>0</v>
      </c>
      <c r="AQ10" s="38" t="e">
        <f t="shared" si="1"/>
        <v>#DIV/0!</v>
      </c>
      <c r="AR10" s="43">
        <f t="shared" si="2"/>
        <v>0</v>
      </c>
    </row>
    <row r="11" spans="1:44" ht="12.75">
      <c r="A11" s="16" t="s">
        <v>4</v>
      </c>
      <c r="B11" s="21">
        <v>0</v>
      </c>
      <c r="C11" s="53">
        <f t="shared" si="0"/>
        <v>0</v>
      </c>
      <c r="D11" s="21">
        <v>0</v>
      </c>
      <c r="E11" s="55"/>
      <c r="F11" s="55"/>
      <c r="G11" s="55"/>
      <c r="H11" s="21">
        <v>0</v>
      </c>
      <c r="I11" s="21">
        <v>0</v>
      </c>
      <c r="J11" s="55"/>
      <c r="K11" s="21">
        <v>0</v>
      </c>
      <c r="L11" s="55"/>
      <c r="M11" s="55"/>
      <c r="N11" s="55"/>
      <c r="O11" s="55"/>
      <c r="P11" s="21">
        <v>0</v>
      </c>
      <c r="Q11" s="55"/>
      <c r="R11" s="55"/>
      <c r="S11" s="21">
        <v>0</v>
      </c>
      <c r="T11" s="21"/>
      <c r="U11" s="21">
        <v>0</v>
      </c>
      <c r="V11" s="55"/>
      <c r="W11" s="55"/>
      <c r="X11" s="21">
        <v>0</v>
      </c>
      <c r="Y11" s="21">
        <v>0</v>
      </c>
      <c r="Z11" s="55"/>
      <c r="AA11" s="55"/>
      <c r="AB11" s="55"/>
      <c r="AC11" s="55"/>
      <c r="AD11" s="21">
        <v>0</v>
      </c>
      <c r="AE11" s="55"/>
      <c r="AF11" s="21">
        <v>0</v>
      </c>
      <c r="AG11" s="55"/>
      <c r="AH11" s="21">
        <v>0</v>
      </c>
      <c r="AI11" s="55"/>
      <c r="AJ11" s="21">
        <v>0</v>
      </c>
      <c r="AK11" s="21">
        <v>0</v>
      </c>
      <c r="AL11" s="55"/>
      <c r="AM11" s="55"/>
      <c r="AN11" s="55"/>
      <c r="AO11" s="21">
        <v>0</v>
      </c>
      <c r="AP11" s="61">
        <f t="shared" si="3"/>
        <v>0</v>
      </c>
      <c r="AQ11" s="38" t="e">
        <f t="shared" si="1"/>
        <v>#DIV/0!</v>
      </c>
      <c r="AR11" s="43">
        <f t="shared" si="2"/>
        <v>0</v>
      </c>
    </row>
    <row r="12" spans="1:44" ht="12.75">
      <c r="A12" s="16" t="s">
        <v>5</v>
      </c>
      <c r="B12" s="21">
        <v>0</v>
      </c>
      <c r="C12" s="53">
        <v>0</v>
      </c>
      <c r="D12" s="21">
        <v>0</v>
      </c>
      <c r="E12" s="55"/>
      <c r="F12" s="55"/>
      <c r="G12" s="55"/>
      <c r="H12" s="21">
        <v>0</v>
      </c>
      <c r="I12" s="21">
        <v>0</v>
      </c>
      <c r="J12" s="55"/>
      <c r="K12" s="21">
        <v>0</v>
      </c>
      <c r="L12" s="55"/>
      <c r="M12" s="55"/>
      <c r="N12" s="55"/>
      <c r="O12" s="55"/>
      <c r="P12" s="21">
        <v>0</v>
      </c>
      <c r="Q12" s="55"/>
      <c r="R12" s="55"/>
      <c r="S12" s="21">
        <v>0</v>
      </c>
      <c r="T12" s="21"/>
      <c r="U12" s="21">
        <v>0</v>
      </c>
      <c r="V12" s="55"/>
      <c r="W12" s="55"/>
      <c r="X12" s="21">
        <v>0</v>
      </c>
      <c r="Y12" s="21">
        <v>0</v>
      </c>
      <c r="Z12" s="55"/>
      <c r="AA12" s="55"/>
      <c r="AB12" s="55"/>
      <c r="AC12" s="55"/>
      <c r="AD12" s="21">
        <v>0</v>
      </c>
      <c r="AE12" s="55"/>
      <c r="AF12" s="21">
        <v>0</v>
      </c>
      <c r="AG12" s="55"/>
      <c r="AH12" s="21">
        <v>0</v>
      </c>
      <c r="AI12" s="55"/>
      <c r="AJ12" s="21">
        <v>0</v>
      </c>
      <c r="AK12" s="21">
        <v>0</v>
      </c>
      <c r="AL12" s="55"/>
      <c r="AM12" s="55"/>
      <c r="AN12" s="55"/>
      <c r="AO12" s="21">
        <v>0</v>
      </c>
      <c r="AP12" s="61">
        <f t="shared" si="3"/>
        <v>0</v>
      </c>
      <c r="AQ12" s="38" t="e">
        <f t="shared" si="1"/>
        <v>#DIV/0!</v>
      </c>
      <c r="AR12" s="43">
        <f t="shared" si="2"/>
        <v>0</v>
      </c>
    </row>
    <row r="13" spans="1:44" ht="12.75">
      <c r="A13" s="16" t="s">
        <v>6</v>
      </c>
      <c r="B13" s="21">
        <v>0</v>
      </c>
      <c r="C13" s="53">
        <f t="shared" si="0"/>
        <v>0</v>
      </c>
      <c r="D13" s="21">
        <v>0</v>
      </c>
      <c r="E13" s="55"/>
      <c r="F13" s="55"/>
      <c r="G13" s="55"/>
      <c r="H13" s="21">
        <v>0</v>
      </c>
      <c r="I13" s="21">
        <v>0</v>
      </c>
      <c r="J13" s="55"/>
      <c r="K13" s="21">
        <v>0</v>
      </c>
      <c r="L13" s="55"/>
      <c r="M13" s="55"/>
      <c r="N13" s="55"/>
      <c r="O13" s="55"/>
      <c r="P13" s="21">
        <v>0</v>
      </c>
      <c r="Q13" s="55"/>
      <c r="R13" s="55"/>
      <c r="S13" s="21">
        <v>0</v>
      </c>
      <c r="T13" s="21"/>
      <c r="U13" s="21">
        <v>0</v>
      </c>
      <c r="V13" s="55"/>
      <c r="W13" s="55"/>
      <c r="X13" s="21">
        <v>0</v>
      </c>
      <c r="Y13" s="21">
        <v>0</v>
      </c>
      <c r="Z13" s="55"/>
      <c r="AA13" s="55"/>
      <c r="AB13" s="55"/>
      <c r="AC13" s="55"/>
      <c r="AD13" s="21">
        <v>0</v>
      </c>
      <c r="AE13" s="55"/>
      <c r="AF13" s="21">
        <v>0</v>
      </c>
      <c r="AG13" s="55"/>
      <c r="AH13" s="21">
        <v>0</v>
      </c>
      <c r="AI13" s="55"/>
      <c r="AJ13" s="21">
        <v>0</v>
      </c>
      <c r="AK13" s="21">
        <v>0</v>
      </c>
      <c r="AL13" s="55"/>
      <c r="AM13" s="55"/>
      <c r="AN13" s="55"/>
      <c r="AO13" s="21">
        <v>0</v>
      </c>
      <c r="AP13" s="61">
        <f t="shared" si="3"/>
        <v>0</v>
      </c>
      <c r="AQ13" s="38" t="e">
        <f t="shared" si="1"/>
        <v>#DIV/0!</v>
      </c>
      <c r="AR13" s="43">
        <f t="shared" si="2"/>
        <v>0</v>
      </c>
    </row>
    <row r="14" spans="1:44" ht="12.75">
      <c r="A14" s="51">
        <v>44733</v>
      </c>
      <c r="B14" s="21">
        <v>2366280</v>
      </c>
      <c r="C14" s="53">
        <f t="shared" si="0"/>
        <v>2366280</v>
      </c>
      <c r="D14" s="21">
        <v>33730</v>
      </c>
      <c r="E14" s="55"/>
      <c r="F14" s="55"/>
      <c r="G14" s="55"/>
      <c r="H14" s="21">
        <v>56540</v>
      </c>
      <c r="I14" s="21">
        <v>60860</v>
      </c>
      <c r="J14" s="55"/>
      <c r="K14" s="21"/>
      <c r="L14" s="55"/>
      <c r="M14" s="55"/>
      <c r="N14" s="55"/>
      <c r="O14" s="55"/>
      <c r="P14" s="21"/>
      <c r="Q14" s="55"/>
      <c r="R14" s="55"/>
      <c r="S14" s="21">
        <v>104370</v>
      </c>
      <c r="T14" s="21"/>
      <c r="U14" s="21">
        <v>138630</v>
      </c>
      <c r="V14" s="55"/>
      <c r="W14" s="55"/>
      <c r="X14" s="21">
        <v>0</v>
      </c>
      <c r="Y14" s="21">
        <v>0</v>
      </c>
      <c r="Z14" s="55"/>
      <c r="AA14" s="55"/>
      <c r="AB14" s="55"/>
      <c r="AC14" s="55"/>
      <c r="AD14" s="21"/>
      <c r="AE14" s="55"/>
      <c r="AF14" s="21">
        <v>10360</v>
      </c>
      <c r="AG14" s="55"/>
      <c r="AH14" s="21"/>
      <c r="AI14" s="55"/>
      <c r="AJ14" s="21">
        <v>36880</v>
      </c>
      <c r="AK14" s="21">
        <v>0</v>
      </c>
      <c r="AL14" s="55"/>
      <c r="AM14" s="55"/>
      <c r="AN14" s="55"/>
      <c r="AO14" s="21">
        <v>0</v>
      </c>
      <c r="AP14" s="61">
        <f t="shared" si="3"/>
        <v>441370</v>
      </c>
      <c r="AQ14" s="38">
        <f t="shared" si="1"/>
        <v>0.15720264277954873</v>
      </c>
      <c r="AR14" s="43">
        <f t="shared" si="2"/>
        <v>2807650</v>
      </c>
    </row>
    <row r="15" spans="1:44" ht="12.75">
      <c r="A15" s="16" t="s">
        <v>8</v>
      </c>
      <c r="B15" s="21">
        <v>7616020</v>
      </c>
      <c r="C15" s="53">
        <f t="shared" si="0"/>
        <v>7616020</v>
      </c>
      <c r="D15" s="21">
        <v>124460</v>
      </c>
      <c r="E15" s="55"/>
      <c r="F15" s="55"/>
      <c r="G15" s="55"/>
      <c r="H15" s="21">
        <v>226340</v>
      </c>
      <c r="I15" s="21">
        <v>206820</v>
      </c>
      <c r="J15" s="55"/>
      <c r="K15" s="21">
        <v>6760</v>
      </c>
      <c r="L15" s="55"/>
      <c r="M15" s="55"/>
      <c r="N15" s="55"/>
      <c r="O15" s="55"/>
      <c r="P15" s="21">
        <v>9800</v>
      </c>
      <c r="Q15" s="55"/>
      <c r="R15" s="55"/>
      <c r="S15" s="21">
        <v>305770</v>
      </c>
      <c r="T15" s="21"/>
      <c r="U15" s="21">
        <v>468300</v>
      </c>
      <c r="V15" s="55"/>
      <c r="W15" s="55"/>
      <c r="X15" s="21">
        <v>600</v>
      </c>
      <c r="Y15" s="21">
        <v>120</v>
      </c>
      <c r="Z15" s="55"/>
      <c r="AA15" s="55"/>
      <c r="AB15" s="55"/>
      <c r="AC15" s="55"/>
      <c r="AD15" s="21"/>
      <c r="AE15" s="55"/>
      <c r="AF15" s="21">
        <v>47040</v>
      </c>
      <c r="AG15" s="55"/>
      <c r="AH15" s="21">
        <v>2120</v>
      </c>
      <c r="AI15" s="55"/>
      <c r="AJ15" s="21">
        <v>121400</v>
      </c>
      <c r="AK15" s="21">
        <v>25500</v>
      </c>
      <c r="AL15" s="55"/>
      <c r="AM15" s="55"/>
      <c r="AN15" s="55"/>
      <c r="AO15" s="21">
        <v>88280</v>
      </c>
      <c r="AP15" s="61">
        <f t="shared" si="3"/>
        <v>1633310</v>
      </c>
      <c r="AQ15" s="38">
        <f t="shared" si="1"/>
        <v>0.176586844668749</v>
      </c>
      <c r="AR15" s="43">
        <f t="shared" si="2"/>
        <v>9249330</v>
      </c>
    </row>
    <row r="16" spans="1:44" ht="12.75">
      <c r="A16" s="16" t="s">
        <v>9</v>
      </c>
      <c r="B16" s="21">
        <v>6936160</v>
      </c>
      <c r="C16" s="53">
        <f t="shared" si="0"/>
        <v>6936160</v>
      </c>
      <c r="D16" s="21">
        <v>126340</v>
      </c>
      <c r="E16" s="55"/>
      <c r="F16" s="55"/>
      <c r="G16" s="55"/>
      <c r="H16" s="21">
        <v>287280</v>
      </c>
      <c r="I16" s="21">
        <v>165300</v>
      </c>
      <c r="J16" s="55"/>
      <c r="K16" s="21">
        <v>3480</v>
      </c>
      <c r="L16" s="55"/>
      <c r="M16" s="55"/>
      <c r="N16" s="55"/>
      <c r="O16" s="55"/>
      <c r="P16" s="21"/>
      <c r="Q16" s="55"/>
      <c r="R16" s="55"/>
      <c r="S16" s="21">
        <v>325260</v>
      </c>
      <c r="T16" s="21"/>
      <c r="U16" s="21">
        <v>493600</v>
      </c>
      <c r="V16" s="55"/>
      <c r="W16" s="55"/>
      <c r="X16" s="21">
        <v>0</v>
      </c>
      <c r="Y16" s="21">
        <v>0</v>
      </c>
      <c r="Z16" s="55"/>
      <c r="AA16" s="55"/>
      <c r="AB16" s="55"/>
      <c r="AC16" s="55"/>
      <c r="AD16" s="21"/>
      <c r="AE16" s="55"/>
      <c r="AF16" s="21">
        <v>39780</v>
      </c>
      <c r="AG16" s="55"/>
      <c r="AH16" s="21">
        <v>4980</v>
      </c>
      <c r="AI16" s="55"/>
      <c r="AJ16" s="21">
        <v>143940</v>
      </c>
      <c r="AK16" s="21">
        <v>44920</v>
      </c>
      <c r="AL16" s="55"/>
      <c r="AM16" s="55"/>
      <c r="AN16" s="55"/>
      <c r="AO16" s="21">
        <v>103560</v>
      </c>
      <c r="AP16" s="61">
        <f t="shared" si="3"/>
        <v>1738440</v>
      </c>
      <c r="AQ16" s="38">
        <f t="shared" si="1"/>
        <v>0.20040578239918844</v>
      </c>
      <c r="AR16" s="43">
        <f t="shared" si="2"/>
        <v>8674600</v>
      </c>
    </row>
    <row r="17" spans="1:44" ht="12.75">
      <c r="A17" s="16" t="s">
        <v>10</v>
      </c>
      <c r="B17" s="21">
        <v>7104420</v>
      </c>
      <c r="C17" s="53">
        <f t="shared" si="0"/>
        <v>7104420</v>
      </c>
      <c r="D17" s="31">
        <v>136180</v>
      </c>
      <c r="E17" s="55"/>
      <c r="F17" s="55"/>
      <c r="G17" s="55"/>
      <c r="H17" s="31">
        <v>279200</v>
      </c>
      <c r="I17" s="31">
        <v>234000</v>
      </c>
      <c r="J17" s="55"/>
      <c r="K17" s="31">
        <v>6080</v>
      </c>
      <c r="L17" s="55"/>
      <c r="M17" s="55"/>
      <c r="N17" s="55">
        <v>37350</v>
      </c>
      <c r="O17" s="55"/>
      <c r="P17" s="31">
        <v>11560</v>
      </c>
      <c r="Q17" s="55"/>
      <c r="R17" s="55"/>
      <c r="S17" s="31">
        <v>410720</v>
      </c>
      <c r="T17" s="21"/>
      <c r="U17" s="31">
        <v>515160</v>
      </c>
      <c r="V17" s="55"/>
      <c r="W17" s="55"/>
      <c r="X17" s="31">
        <v>3100</v>
      </c>
      <c r="Y17" s="21">
        <v>0</v>
      </c>
      <c r="Z17" s="55"/>
      <c r="AA17" s="55"/>
      <c r="AB17" s="55"/>
      <c r="AC17" s="55"/>
      <c r="AD17" s="31">
        <v>6200</v>
      </c>
      <c r="AE17" s="69">
        <v>4600</v>
      </c>
      <c r="AF17" s="31">
        <v>39340</v>
      </c>
      <c r="AG17" s="55"/>
      <c r="AH17" s="21"/>
      <c r="AI17" s="55"/>
      <c r="AJ17" s="31">
        <v>152180</v>
      </c>
      <c r="AK17" s="31">
        <v>56000</v>
      </c>
      <c r="AL17" s="55"/>
      <c r="AM17" s="55"/>
      <c r="AN17" s="55"/>
      <c r="AO17" s="31">
        <v>65080</v>
      </c>
      <c r="AP17" s="61">
        <f t="shared" si="3"/>
        <v>1956750</v>
      </c>
      <c r="AQ17" s="38">
        <f t="shared" si="1"/>
        <v>0.21594893374696644</v>
      </c>
      <c r="AR17" s="43">
        <f t="shared" si="2"/>
        <v>9061170</v>
      </c>
    </row>
    <row r="18" spans="1:44" ht="12.75">
      <c r="A18" s="16" t="s">
        <v>11</v>
      </c>
      <c r="B18" s="21">
        <v>7115770</v>
      </c>
      <c r="C18" s="53">
        <f t="shared" si="0"/>
        <v>7115770</v>
      </c>
      <c r="D18" s="21">
        <v>174800</v>
      </c>
      <c r="E18" s="55"/>
      <c r="F18" s="55"/>
      <c r="G18" s="55"/>
      <c r="H18" s="21">
        <v>363407</v>
      </c>
      <c r="I18" s="21">
        <v>219320</v>
      </c>
      <c r="J18" s="55"/>
      <c r="K18" s="21"/>
      <c r="L18" s="55"/>
      <c r="M18" s="55"/>
      <c r="N18" s="55">
        <v>41200</v>
      </c>
      <c r="O18" s="55"/>
      <c r="P18" s="21">
        <v>43040</v>
      </c>
      <c r="Q18" s="55"/>
      <c r="R18" s="55"/>
      <c r="S18" s="21">
        <v>324180</v>
      </c>
      <c r="T18" s="21"/>
      <c r="U18" s="21">
        <v>611220</v>
      </c>
      <c r="V18" s="55"/>
      <c r="W18" s="55"/>
      <c r="X18" s="21">
        <v>2260</v>
      </c>
      <c r="Y18" s="21">
        <v>0</v>
      </c>
      <c r="Z18" s="55"/>
      <c r="AA18" s="55"/>
      <c r="AB18" s="55"/>
      <c r="AC18" s="55"/>
      <c r="AD18" s="21">
        <v>4300</v>
      </c>
      <c r="AE18" s="55">
        <v>3800</v>
      </c>
      <c r="AF18" s="21">
        <v>23700</v>
      </c>
      <c r="AG18" s="55"/>
      <c r="AH18" s="21">
        <v>3050</v>
      </c>
      <c r="AI18" s="55"/>
      <c r="AJ18" s="21">
        <v>134340</v>
      </c>
      <c r="AK18" s="21">
        <v>51180</v>
      </c>
      <c r="AL18" s="55"/>
      <c r="AM18" s="55">
        <v>20</v>
      </c>
      <c r="AN18" s="55"/>
      <c r="AO18" s="21">
        <v>100800</v>
      </c>
      <c r="AP18" s="61">
        <f t="shared" si="3"/>
        <v>2100617</v>
      </c>
      <c r="AQ18" s="38">
        <f t="shared" si="1"/>
        <v>0.22792196117632646</v>
      </c>
      <c r="AR18" s="43">
        <f t="shared" si="2"/>
        <v>9216387</v>
      </c>
    </row>
    <row r="19" spans="1:44" ht="12.75">
      <c r="A19" s="16" t="s">
        <v>12</v>
      </c>
      <c r="B19" s="21">
        <v>6409580</v>
      </c>
      <c r="C19" s="53">
        <f t="shared" si="0"/>
        <v>6409580</v>
      </c>
      <c r="D19" s="21">
        <v>116360</v>
      </c>
      <c r="E19" s="55"/>
      <c r="F19" s="55"/>
      <c r="G19" s="55"/>
      <c r="H19" s="21">
        <v>325900</v>
      </c>
      <c r="I19" s="21">
        <v>222500</v>
      </c>
      <c r="J19" s="55"/>
      <c r="K19" s="21">
        <v>10640</v>
      </c>
      <c r="L19" s="55"/>
      <c r="M19" s="55"/>
      <c r="N19" s="55">
        <v>276750</v>
      </c>
      <c r="O19" s="55"/>
      <c r="P19" s="21">
        <v>22680</v>
      </c>
      <c r="Q19" s="55"/>
      <c r="R19" s="55"/>
      <c r="S19" s="21">
        <v>535680</v>
      </c>
      <c r="T19" s="21"/>
      <c r="U19" s="21">
        <v>695560</v>
      </c>
      <c r="V19" s="55"/>
      <c r="W19" s="55"/>
      <c r="X19" s="21">
        <v>5300</v>
      </c>
      <c r="Y19" s="21">
        <v>0</v>
      </c>
      <c r="Z19" s="55"/>
      <c r="AA19" s="55">
        <v>260</v>
      </c>
      <c r="AB19" s="55"/>
      <c r="AC19" s="55"/>
      <c r="AD19" s="21">
        <v>3900</v>
      </c>
      <c r="AE19" s="55">
        <v>3740</v>
      </c>
      <c r="AF19" s="21">
        <v>56420</v>
      </c>
      <c r="AG19" s="55"/>
      <c r="AH19" s="21">
        <v>2820</v>
      </c>
      <c r="AI19" s="55">
        <v>14280</v>
      </c>
      <c r="AJ19" s="21">
        <v>152180</v>
      </c>
      <c r="AK19" s="21">
        <v>50100</v>
      </c>
      <c r="AL19" s="55"/>
      <c r="AM19" s="55"/>
      <c r="AN19" s="55"/>
      <c r="AO19" s="21">
        <v>94940</v>
      </c>
      <c r="AP19" s="61">
        <f t="shared" si="3"/>
        <v>2590010</v>
      </c>
      <c r="AQ19" s="38">
        <f t="shared" si="1"/>
        <v>0.28779199941330663</v>
      </c>
      <c r="AR19" s="43">
        <f t="shared" si="2"/>
        <v>8999590</v>
      </c>
    </row>
    <row r="20" spans="1:44" ht="12.75">
      <c r="A20" s="16" t="s">
        <v>13</v>
      </c>
      <c r="B20" s="21">
        <v>7029440</v>
      </c>
      <c r="C20" s="53">
        <f t="shared" si="0"/>
        <v>7029440</v>
      </c>
      <c r="D20" s="21">
        <v>87100</v>
      </c>
      <c r="E20" s="55"/>
      <c r="F20" s="55"/>
      <c r="G20" s="55"/>
      <c r="H20" s="21">
        <v>346080</v>
      </c>
      <c r="I20" s="21">
        <v>254320</v>
      </c>
      <c r="J20" s="55"/>
      <c r="K20" s="21">
        <v>8440</v>
      </c>
      <c r="L20" s="55"/>
      <c r="M20" s="55"/>
      <c r="N20" s="55"/>
      <c r="O20" s="55"/>
      <c r="P20" s="21">
        <v>53840</v>
      </c>
      <c r="Q20" s="55"/>
      <c r="R20" s="55"/>
      <c r="S20" s="21">
        <v>572160</v>
      </c>
      <c r="T20" s="21"/>
      <c r="U20" s="21">
        <v>749460</v>
      </c>
      <c r="V20" s="55">
        <v>800</v>
      </c>
      <c r="W20" s="55">
        <v>160</v>
      </c>
      <c r="X20" s="21">
        <v>4100</v>
      </c>
      <c r="Y20" s="21">
        <v>0</v>
      </c>
      <c r="Z20" s="55"/>
      <c r="AA20" s="55"/>
      <c r="AB20" s="55"/>
      <c r="AC20" s="55"/>
      <c r="AD20" s="21">
        <v>4320</v>
      </c>
      <c r="AE20" s="55"/>
      <c r="AF20" s="21">
        <v>18980</v>
      </c>
      <c r="AG20" s="55"/>
      <c r="AH20" s="21">
        <v>1660</v>
      </c>
      <c r="AI20" s="55">
        <v>66860</v>
      </c>
      <c r="AJ20" s="21">
        <v>161820</v>
      </c>
      <c r="AK20" s="21">
        <v>32500</v>
      </c>
      <c r="AL20" s="55"/>
      <c r="AM20" s="55"/>
      <c r="AN20" s="55"/>
      <c r="AO20" s="21">
        <v>96520</v>
      </c>
      <c r="AP20" s="61">
        <f t="shared" si="3"/>
        <v>2459120</v>
      </c>
      <c r="AQ20" s="38">
        <f t="shared" si="1"/>
        <v>0.2591668282647736</v>
      </c>
      <c r="AR20" s="43">
        <f t="shared" si="2"/>
        <v>9488560</v>
      </c>
    </row>
    <row r="21" spans="1:44" ht="12.75">
      <c r="A21" s="16"/>
      <c r="B21" s="21"/>
      <c r="C21" s="54"/>
      <c r="D21" s="21"/>
      <c r="E21" s="55"/>
      <c r="F21" s="55"/>
      <c r="G21" s="55"/>
      <c r="H21" s="21"/>
      <c r="I21" s="31"/>
      <c r="J21" s="55"/>
      <c r="K21" s="21"/>
      <c r="L21" s="55"/>
      <c r="M21" s="55"/>
      <c r="N21" s="55"/>
      <c r="O21" s="55"/>
      <c r="P21" s="26"/>
      <c r="Q21" s="55"/>
      <c r="R21" s="55"/>
      <c r="S21" s="32"/>
      <c r="T21" s="32"/>
      <c r="U21" s="31"/>
      <c r="V21" s="55"/>
      <c r="W21" s="55"/>
      <c r="X21" s="31"/>
      <c r="Y21" s="21"/>
      <c r="Z21" s="55"/>
      <c r="AA21" s="55"/>
      <c r="AB21" s="55"/>
      <c r="AC21" s="55"/>
      <c r="AD21" s="21"/>
      <c r="AE21" s="55"/>
      <c r="AF21" s="21"/>
      <c r="AG21" s="55"/>
      <c r="AH21" s="21"/>
      <c r="AI21" s="55"/>
      <c r="AJ21" s="21"/>
      <c r="AK21" s="21"/>
      <c r="AL21" s="55"/>
      <c r="AM21" s="55"/>
      <c r="AN21" s="55"/>
      <c r="AO21" s="21"/>
      <c r="AP21" s="62"/>
      <c r="AQ21" s="39"/>
      <c r="AR21" s="41"/>
    </row>
    <row r="22" spans="1:44" ht="13.5" thickBot="1">
      <c r="A22" s="20" t="s">
        <v>19</v>
      </c>
      <c r="B22" s="21">
        <f>SUM(B9:B20)</f>
        <v>44577670</v>
      </c>
      <c r="C22" s="53">
        <f>B22</f>
        <v>44577670</v>
      </c>
      <c r="D22" s="21">
        <f>SUM(D9:D21)</f>
        <v>798970</v>
      </c>
      <c r="E22" s="21">
        <f aca="true" t="shared" si="4" ref="E22:AO22">SUM(E9:E21)</f>
        <v>0</v>
      </c>
      <c r="F22" s="21">
        <f t="shared" si="4"/>
        <v>0</v>
      </c>
      <c r="G22" s="21">
        <f t="shared" si="4"/>
        <v>0</v>
      </c>
      <c r="H22" s="21">
        <f t="shared" si="4"/>
        <v>1884747</v>
      </c>
      <c r="I22" s="21">
        <f t="shared" si="4"/>
        <v>1363120</v>
      </c>
      <c r="J22" s="21">
        <f t="shared" si="4"/>
        <v>0</v>
      </c>
      <c r="K22" s="21">
        <f t="shared" si="4"/>
        <v>35400</v>
      </c>
      <c r="L22" s="21">
        <f t="shared" si="4"/>
        <v>0</v>
      </c>
      <c r="M22" s="21">
        <f t="shared" si="4"/>
        <v>0</v>
      </c>
      <c r="N22" s="21">
        <f t="shared" si="4"/>
        <v>355300</v>
      </c>
      <c r="O22" s="21">
        <f t="shared" si="4"/>
        <v>0</v>
      </c>
      <c r="P22" s="21">
        <f t="shared" si="4"/>
        <v>140920</v>
      </c>
      <c r="Q22" s="21">
        <f t="shared" si="4"/>
        <v>0</v>
      </c>
      <c r="R22" s="21">
        <f t="shared" si="4"/>
        <v>0</v>
      </c>
      <c r="S22" s="21">
        <f t="shared" si="4"/>
        <v>2578140</v>
      </c>
      <c r="T22" s="21"/>
      <c r="U22" s="21">
        <f t="shared" si="4"/>
        <v>3671930</v>
      </c>
      <c r="V22" s="21">
        <f t="shared" si="4"/>
        <v>800</v>
      </c>
      <c r="W22" s="21">
        <f t="shared" si="4"/>
        <v>160</v>
      </c>
      <c r="X22" s="21">
        <f t="shared" si="4"/>
        <v>15360</v>
      </c>
      <c r="Y22" s="21">
        <f t="shared" si="4"/>
        <v>120</v>
      </c>
      <c r="Z22" s="21">
        <f t="shared" si="4"/>
        <v>0</v>
      </c>
      <c r="AA22" s="21">
        <f t="shared" si="4"/>
        <v>260</v>
      </c>
      <c r="AB22" s="21">
        <f t="shared" si="4"/>
        <v>0</v>
      </c>
      <c r="AC22" s="21">
        <f t="shared" si="4"/>
        <v>0</v>
      </c>
      <c r="AD22" s="21">
        <f t="shared" si="4"/>
        <v>18720</v>
      </c>
      <c r="AE22" s="21">
        <f t="shared" si="4"/>
        <v>12140</v>
      </c>
      <c r="AF22" s="21">
        <f t="shared" si="4"/>
        <v>235620</v>
      </c>
      <c r="AG22" s="21">
        <f t="shared" si="4"/>
        <v>0</v>
      </c>
      <c r="AH22" s="21">
        <f t="shared" si="4"/>
        <v>14630</v>
      </c>
      <c r="AI22" s="21">
        <f t="shared" si="4"/>
        <v>81140</v>
      </c>
      <c r="AJ22" s="21">
        <f t="shared" si="4"/>
        <v>902740</v>
      </c>
      <c r="AK22" s="21">
        <f t="shared" si="4"/>
        <v>260200</v>
      </c>
      <c r="AL22" s="21">
        <f t="shared" si="4"/>
        <v>0</v>
      </c>
      <c r="AM22" s="21">
        <f t="shared" si="4"/>
        <v>20</v>
      </c>
      <c r="AN22" s="21"/>
      <c r="AO22" s="21">
        <f t="shared" si="4"/>
        <v>549180</v>
      </c>
      <c r="AP22" s="63">
        <f>SUM(AP9:AP21)</f>
        <v>12919617</v>
      </c>
      <c r="AQ22" s="40">
        <f>AP22/(C22+AP22)</f>
        <v>0.22469959321732866</v>
      </c>
      <c r="AR22" s="44">
        <f>C22+AP22</f>
        <v>57497287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R22"/>
  <sheetViews>
    <sheetView zoomScale="90" zoomScaleNormal="90" zoomScalePageLayoutView="0" workbookViewId="0" topLeftCell="A1">
      <pane xSplit="1" topLeftCell="O1" activePane="topRight" state="frozen"/>
      <selection pane="topLeft" activeCell="A4" sqref="A4"/>
      <selection pane="topRight" activeCell="AR20" sqref="AR20"/>
    </sheetView>
  </sheetViews>
  <sheetFormatPr defaultColWidth="9.140625" defaultRowHeight="12.75"/>
  <cols>
    <col min="1" max="1" width="12.8515625" style="0" bestFit="1" customWidth="1"/>
    <col min="2" max="2" width="15.28125" style="0" customWidth="1"/>
    <col min="3" max="3" width="21.8515625" style="0" customWidth="1"/>
    <col min="10" max="10" width="9.7109375" style="0" customWidth="1"/>
    <col min="11" max="11" width="10.28125" style="0" customWidth="1"/>
    <col min="17" max="17" width="10.57421875" style="0" customWidth="1"/>
    <col min="22" max="22" width="10.00390625" style="0" customWidth="1"/>
    <col min="30" max="30" width="8.8515625" style="0" customWidth="1"/>
    <col min="31" max="31" width="11.7109375" style="0" customWidth="1"/>
    <col min="35" max="35" width="10.421875" style="0" customWidth="1"/>
    <col min="42" max="42" width="9.7109375" style="0" bestFit="1" customWidth="1"/>
    <col min="44" max="44" width="9.7109375" style="0" bestFit="1" customWidth="1"/>
  </cols>
  <sheetData>
    <row r="1" spans="1:36" ht="33">
      <c r="A1" s="2"/>
      <c r="B1" s="3" t="s">
        <v>15</v>
      </c>
      <c r="C1" s="4">
        <v>180.88</v>
      </c>
      <c r="E1" s="56" t="s">
        <v>79</v>
      </c>
      <c r="F1" s="5"/>
      <c r="G1" s="5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2.75">
      <c r="A2" s="7"/>
      <c r="B2" s="8" t="s">
        <v>0</v>
      </c>
      <c r="C2" s="9">
        <v>313400</v>
      </c>
      <c r="E2" s="45"/>
      <c r="F2" s="5"/>
      <c r="G2" s="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2.75">
      <c r="A3" s="7"/>
      <c r="B3" s="10" t="s">
        <v>27</v>
      </c>
      <c r="C3" s="30" t="e">
        <f>C4/C2</f>
        <v>#REF!</v>
      </c>
      <c r="E3" s="46"/>
      <c r="F3" s="5"/>
      <c r="G3" s="5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2.75">
      <c r="A4" s="7"/>
      <c r="B4" s="10" t="s">
        <v>16</v>
      </c>
      <c r="C4" s="9" t="e">
        <f>S12+#REF!</f>
        <v>#REF!</v>
      </c>
      <c r="E4" s="45"/>
      <c r="F4" s="5"/>
      <c r="G4" s="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.75">
      <c r="A5" s="7"/>
      <c r="B5" s="10" t="s">
        <v>22</v>
      </c>
      <c r="C5" s="9">
        <f>S12</f>
        <v>122320</v>
      </c>
      <c r="E5" s="45"/>
      <c r="F5" s="5"/>
      <c r="G5" s="5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2.75">
      <c r="A6" s="7"/>
      <c r="B6" s="10" t="s">
        <v>17</v>
      </c>
      <c r="C6" s="9" t="e">
        <f>#REF!</f>
        <v>#REF!</v>
      </c>
      <c r="E6" s="45"/>
      <c r="F6" s="5"/>
      <c r="G6" s="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3.5" thickBot="1">
      <c r="A7" s="7"/>
      <c r="B7" s="11" t="s">
        <v>1</v>
      </c>
      <c r="C7" s="12" t="e">
        <f>C6/C4</f>
        <v>#REF!</v>
      </c>
      <c r="E7" s="47"/>
      <c r="F7" s="5"/>
      <c r="G7" s="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44" ht="48">
      <c r="A8" s="6" t="s">
        <v>35</v>
      </c>
      <c r="B8" s="13" t="s">
        <v>31</v>
      </c>
      <c r="C8" s="14" t="s">
        <v>18</v>
      </c>
      <c r="D8" s="28" t="s">
        <v>46</v>
      </c>
      <c r="E8" s="28" t="s">
        <v>47</v>
      </c>
      <c r="F8" s="28" t="s">
        <v>38</v>
      </c>
      <c r="G8" s="28" t="s">
        <v>39</v>
      </c>
      <c r="H8" s="28" t="s">
        <v>49</v>
      </c>
      <c r="I8" s="28" t="s">
        <v>50</v>
      </c>
      <c r="J8" s="28" t="s">
        <v>40</v>
      </c>
      <c r="K8" s="28" t="s">
        <v>48</v>
      </c>
      <c r="L8" s="28" t="s">
        <v>76</v>
      </c>
      <c r="M8" s="28" t="s">
        <v>41</v>
      </c>
      <c r="N8" s="28" t="s">
        <v>44</v>
      </c>
      <c r="O8" s="28" t="s">
        <v>68</v>
      </c>
      <c r="P8" s="28" t="s">
        <v>42</v>
      </c>
      <c r="Q8" s="28" t="s">
        <v>43</v>
      </c>
      <c r="R8" s="28" t="s">
        <v>45</v>
      </c>
      <c r="S8" s="28" t="s">
        <v>51</v>
      </c>
      <c r="T8" s="28" t="s">
        <v>82</v>
      </c>
      <c r="U8" s="28" t="s">
        <v>52</v>
      </c>
      <c r="V8" s="28" t="s">
        <v>54</v>
      </c>
      <c r="W8" s="28" t="s">
        <v>69</v>
      </c>
      <c r="X8" s="28" t="s">
        <v>55</v>
      </c>
      <c r="Y8" s="28" t="s">
        <v>56</v>
      </c>
      <c r="Z8" s="29" t="s">
        <v>72</v>
      </c>
      <c r="AA8" s="28" t="s">
        <v>57</v>
      </c>
      <c r="AB8" s="28" t="s">
        <v>60</v>
      </c>
      <c r="AC8" s="28" t="s">
        <v>61</v>
      </c>
      <c r="AD8" s="28" t="s">
        <v>58</v>
      </c>
      <c r="AE8" s="28" t="s">
        <v>59</v>
      </c>
      <c r="AF8" s="28" t="s">
        <v>67</v>
      </c>
      <c r="AG8" s="28" t="s">
        <v>62</v>
      </c>
      <c r="AH8" s="29" t="s">
        <v>63</v>
      </c>
      <c r="AI8" s="28" t="s">
        <v>53</v>
      </c>
      <c r="AJ8" s="29" t="s">
        <v>64</v>
      </c>
      <c r="AK8" s="29" t="s">
        <v>65</v>
      </c>
      <c r="AL8" s="29" t="s">
        <v>37</v>
      </c>
      <c r="AM8" s="52" t="s">
        <v>78</v>
      </c>
      <c r="AN8" s="28" t="s">
        <v>86</v>
      </c>
      <c r="AO8" s="49" t="s">
        <v>66</v>
      </c>
      <c r="AP8" s="15" t="s">
        <v>20</v>
      </c>
      <c r="AQ8" s="37" t="s">
        <v>14</v>
      </c>
      <c r="AR8" s="42" t="s">
        <v>30</v>
      </c>
    </row>
    <row r="9" spans="1:44" ht="12.75">
      <c r="A9" s="16" t="s">
        <v>2</v>
      </c>
      <c r="B9" s="21">
        <v>1555980</v>
      </c>
      <c r="C9" s="53">
        <f aca="true" t="shared" si="0" ref="C9:C20">B9</f>
        <v>1555980</v>
      </c>
      <c r="D9" s="21">
        <v>84860</v>
      </c>
      <c r="E9" s="21">
        <v>0</v>
      </c>
      <c r="F9" s="55"/>
      <c r="G9" s="55"/>
      <c r="H9" s="21">
        <v>105180</v>
      </c>
      <c r="I9" s="21">
        <v>54380</v>
      </c>
      <c r="J9" s="55"/>
      <c r="K9" s="21">
        <v>2570</v>
      </c>
      <c r="L9" s="55"/>
      <c r="M9" s="55"/>
      <c r="N9" s="55"/>
      <c r="O9" s="55"/>
      <c r="P9" s="21">
        <v>119300</v>
      </c>
      <c r="Q9" s="55"/>
      <c r="R9" s="55"/>
      <c r="S9" s="21">
        <v>113680</v>
      </c>
      <c r="T9" s="21"/>
      <c r="U9" s="21">
        <v>247920</v>
      </c>
      <c r="V9" s="21">
        <v>0</v>
      </c>
      <c r="W9" s="21">
        <v>0</v>
      </c>
      <c r="X9" s="21">
        <v>4860</v>
      </c>
      <c r="Y9" s="21">
        <v>400</v>
      </c>
      <c r="Z9" s="55"/>
      <c r="AA9" s="21">
        <v>0</v>
      </c>
      <c r="AB9" s="21">
        <v>0</v>
      </c>
      <c r="AC9" s="21">
        <v>300</v>
      </c>
      <c r="AD9" s="21">
        <v>4960</v>
      </c>
      <c r="AE9" s="21">
        <v>5380</v>
      </c>
      <c r="AF9" s="21">
        <v>93900</v>
      </c>
      <c r="AG9" s="21">
        <v>0</v>
      </c>
      <c r="AH9" s="21">
        <v>8690</v>
      </c>
      <c r="AI9" s="21">
        <v>30060</v>
      </c>
      <c r="AJ9" s="21">
        <v>83420</v>
      </c>
      <c r="AK9" s="21">
        <v>67720</v>
      </c>
      <c r="AL9" s="55"/>
      <c r="AM9" s="21">
        <v>460</v>
      </c>
      <c r="AN9" s="21"/>
      <c r="AO9" s="21">
        <v>44360</v>
      </c>
      <c r="AP9" s="61">
        <f>SUM(D9:AO9)</f>
        <v>1072400</v>
      </c>
      <c r="AQ9" s="38">
        <f aca="true" t="shared" si="1" ref="AQ9:AQ20">AP9/(C9+AP9)</f>
        <v>0.40800797449379467</v>
      </c>
      <c r="AR9" s="43">
        <f aca="true" t="shared" si="2" ref="AR9:AR20">C9+AP9</f>
        <v>2628380</v>
      </c>
    </row>
    <row r="10" spans="1:44" ht="12.75">
      <c r="A10" s="16" t="s">
        <v>3</v>
      </c>
      <c r="B10" s="21">
        <v>1227140</v>
      </c>
      <c r="C10" s="53">
        <f t="shared" si="0"/>
        <v>1227140</v>
      </c>
      <c r="D10" s="21">
        <v>42260</v>
      </c>
      <c r="E10" s="21">
        <v>0</v>
      </c>
      <c r="F10" s="55"/>
      <c r="G10" s="55"/>
      <c r="H10" s="21">
        <v>90840</v>
      </c>
      <c r="I10" s="21">
        <v>70800</v>
      </c>
      <c r="J10" s="55"/>
      <c r="K10" s="21">
        <v>1720</v>
      </c>
      <c r="L10" s="55"/>
      <c r="M10" s="55"/>
      <c r="N10" s="55"/>
      <c r="O10" s="55"/>
      <c r="P10" s="21">
        <v>123680</v>
      </c>
      <c r="Q10" s="55"/>
      <c r="R10" s="55"/>
      <c r="S10" s="21">
        <v>132980</v>
      </c>
      <c r="T10" s="21"/>
      <c r="U10" s="21">
        <v>267200</v>
      </c>
      <c r="V10" s="21">
        <v>0</v>
      </c>
      <c r="W10" s="21">
        <v>260</v>
      </c>
      <c r="X10" s="21">
        <v>5840</v>
      </c>
      <c r="Y10" s="21">
        <v>0</v>
      </c>
      <c r="Z10" s="55"/>
      <c r="AA10" s="21">
        <v>0</v>
      </c>
      <c r="AB10" s="21">
        <v>0</v>
      </c>
      <c r="AC10" s="21">
        <v>0</v>
      </c>
      <c r="AD10" s="21">
        <v>6980</v>
      </c>
      <c r="AE10" s="21">
        <v>14000</v>
      </c>
      <c r="AF10" s="21">
        <v>117340</v>
      </c>
      <c r="AG10" s="21">
        <v>0</v>
      </c>
      <c r="AH10" s="21">
        <v>8400</v>
      </c>
      <c r="AI10" s="21">
        <v>29180</v>
      </c>
      <c r="AJ10" s="21">
        <v>72560</v>
      </c>
      <c r="AK10" s="21">
        <v>47880</v>
      </c>
      <c r="AL10" s="55"/>
      <c r="AM10" s="21">
        <v>0</v>
      </c>
      <c r="AN10" s="21"/>
      <c r="AO10" s="21">
        <v>33260</v>
      </c>
      <c r="AP10" s="61">
        <f aca="true" t="shared" si="3" ref="AP10:AP20">SUM(D10:AO10)</f>
        <v>1065180</v>
      </c>
      <c r="AQ10" s="38">
        <f t="shared" si="1"/>
        <v>0.46467334403573674</v>
      </c>
      <c r="AR10" s="43">
        <f t="shared" si="2"/>
        <v>2292320</v>
      </c>
    </row>
    <row r="11" spans="1:44" ht="12.75">
      <c r="A11" s="16" t="s">
        <v>4</v>
      </c>
      <c r="B11" s="21">
        <v>1305700</v>
      </c>
      <c r="C11" s="53">
        <f t="shared" si="0"/>
        <v>1305700</v>
      </c>
      <c r="D11" s="21">
        <v>60720</v>
      </c>
      <c r="E11" s="21">
        <v>0</v>
      </c>
      <c r="F11" s="55"/>
      <c r="G11" s="55"/>
      <c r="H11" s="21">
        <v>110460</v>
      </c>
      <c r="I11" s="21">
        <v>68660</v>
      </c>
      <c r="J11" s="55"/>
      <c r="K11" s="21">
        <v>1860</v>
      </c>
      <c r="L11" s="55"/>
      <c r="M11" s="55"/>
      <c r="N11" s="55"/>
      <c r="O11" s="55"/>
      <c r="P11" s="21">
        <v>103580</v>
      </c>
      <c r="Q11" s="55"/>
      <c r="R11" s="55"/>
      <c r="S11" s="21">
        <v>153940</v>
      </c>
      <c r="T11" s="21"/>
      <c r="U11" s="21">
        <v>351620</v>
      </c>
      <c r="V11" s="21">
        <v>0</v>
      </c>
      <c r="W11" s="21">
        <v>210</v>
      </c>
      <c r="X11" s="21">
        <v>3200</v>
      </c>
      <c r="Y11" s="21">
        <v>440</v>
      </c>
      <c r="Z11" s="55"/>
      <c r="AA11" s="21">
        <v>0</v>
      </c>
      <c r="AB11" s="21">
        <v>0</v>
      </c>
      <c r="AC11" s="21">
        <v>0</v>
      </c>
      <c r="AD11" s="21">
        <v>7000</v>
      </c>
      <c r="AE11" s="21">
        <v>6260</v>
      </c>
      <c r="AF11" s="21">
        <v>134560</v>
      </c>
      <c r="AG11" s="21">
        <v>1180</v>
      </c>
      <c r="AH11" s="21">
        <v>10100</v>
      </c>
      <c r="AI11" s="21">
        <v>31460</v>
      </c>
      <c r="AJ11" s="21">
        <v>82700</v>
      </c>
      <c r="AK11" s="21">
        <v>75520</v>
      </c>
      <c r="AL11" s="55"/>
      <c r="AM11" s="21">
        <v>0</v>
      </c>
      <c r="AN11" s="21"/>
      <c r="AO11" s="21">
        <v>50840</v>
      </c>
      <c r="AP11" s="61">
        <f t="shared" si="3"/>
        <v>1254310</v>
      </c>
      <c r="AQ11" s="38">
        <f t="shared" si="1"/>
        <v>0.4899629298323053</v>
      </c>
      <c r="AR11" s="43">
        <f t="shared" si="2"/>
        <v>2560010</v>
      </c>
    </row>
    <row r="12" spans="1:44" ht="12.75">
      <c r="A12" s="16" t="s">
        <v>5</v>
      </c>
      <c r="B12" s="21">
        <v>1330820</v>
      </c>
      <c r="C12" s="53">
        <f t="shared" si="0"/>
        <v>1330820</v>
      </c>
      <c r="D12" s="21">
        <v>81460</v>
      </c>
      <c r="E12" s="21">
        <v>0</v>
      </c>
      <c r="F12" s="55"/>
      <c r="G12" s="55"/>
      <c r="H12" s="21">
        <v>97960</v>
      </c>
      <c r="I12" s="21">
        <v>61360</v>
      </c>
      <c r="J12" s="55"/>
      <c r="K12" s="21">
        <v>2460</v>
      </c>
      <c r="L12" s="55"/>
      <c r="M12" s="55"/>
      <c r="N12" s="55"/>
      <c r="O12" s="55"/>
      <c r="P12" s="21">
        <v>113200</v>
      </c>
      <c r="Q12" s="55"/>
      <c r="R12" s="55"/>
      <c r="S12" s="21">
        <v>122320</v>
      </c>
      <c r="T12" s="21"/>
      <c r="U12" s="21">
        <v>358980</v>
      </c>
      <c r="V12" s="21">
        <v>120</v>
      </c>
      <c r="W12" s="21">
        <v>0</v>
      </c>
      <c r="X12" s="21">
        <v>3200</v>
      </c>
      <c r="Y12" s="21">
        <v>0</v>
      </c>
      <c r="Z12" s="55"/>
      <c r="AA12" s="21">
        <v>0</v>
      </c>
      <c r="AB12" s="21">
        <v>700</v>
      </c>
      <c r="AC12" s="21">
        <v>260</v>
      </c>
      <c r="AD12" s="21">
        <v>5800</v>
      </c>
      <c r="AE12" s="21">
        <v>6620</v>
      </c>
      <c r="AF12" s="21">
        <v>121160</v>
      </c>
      <c r="AG12" s="21">
        <v>1120</v>
      </c>
      <c r="AH12" s="21">
        <v>8410</v>
      </c>
      <c r="AI12" s="21">
        <v>31120</v>
      </c>
      <c r="AJ12" s="21">
        <v>106480</v>
      </c>
      <c r="AK12" s="21">
        <v>105140</v>
      </c>
      <c r="AL12" s="55"/>
      <c r="AM12" s="21">
        <v>0</v>
      </c>
      <c r="AN12" s="21"/>
      <c r="AO12" s="21">
        <v>55620</v>
      </c>
      <c r="AP12" s="61">
        <f t="shared" si="3"/>
        <v>1283490</v>
      </c>
      <c r="AQ12" s="38">
        <f t="shared" si="1"/>
        <v>0.4909478982982125</v>
      </c>
      <c r="AR12" s="43">
        <f t="shared" si="2"/>
        <v>2614310</v>
      </c>
    </row>
    <row r="13" spans="1:44" ht="12.75">
      <c r="A13" s="16" t="s">
        <v>6</v>
      </c>
      <c r="B13" s="21">
        <v>1264100</v>
      </c>
      <c r="C13" s="53">
        <f t="shared" si="0"/>
        <v>1264100</v>
      </c>
      <c r="D13" s="21">
        <v>82760</v>
      </c>
      <c r="E13" s="21">
        <v>280</v>
      </c>
      <c r="F13" s="55"/>
      <c r="G13" s="55"/>
      <c r="H13" s="21">
        <v>124460</v>
      </c>
      <c r="I13" s="21">
        <v>60440</v>
      </c>
      <c r="J13" s="55"/>
      <c r="K13" s="21">
        <v>1640</v>
      </c>
      <c r="L13" s="55"/>
      <c r="M13" s="55"/>
      <c r="N13" s="55"/>
      <c r="O13" s="55"/>
      <c r="P13" s="21">
        <v>168660</v>
      </c>
      <c r="Q13" s="55"/>
      <c r="R13" s="55"/>
      <c r="S13" s="21">
        <v>116720</v>
      </c>
      <c r="T13" s="21"/>
      <c r="U13" s="21">
        <v>346380</v>
      </c>
      <c r="V13" s="21">
        <v>740</v>
      </c>
      <c r="W13" s="21">
        <v>0</v>
      </c>
      <c r="X13" s="21">
        <v>3360</v>
      </c>
      <c r="Y13" s="21">
        <v>200</v>
      </c>
      <c r="Z13" s="55"/>
      <c r="AA13" s="21">
        <v>1160</v>
      </c>
      <c r="AB13" s="21">
        <v>730</v>
      </c>
      <c r="AC13" s="21"/>
      <c r="AD13" s="21">
        <v>6120</v>
      </c>
      <c r="AE13" s="21">
        <v>11320</v>
      </c>
      <c r="AF13" s="21">
        <v>144940</v>
      </c>
      <c r="AG13" s="21">
        <v>5260</v>
      </c>
      <c r="AH13" s="21">
        <v>8710</v>
      </c>
      <c r="AI13" s="21">
        <v>35300</v>
      </c>
      <c r="AJ13" s="21">
        <v>78640</v>
      </c>
      <c r="AK13" s="21">
        <v>110920</v>
      </c>
      <c r="AL13" s="55"/>
      <c r="AM13" s="21">
        <v>480</v>
      </c>
      <c r="AN13" s="21"/>
      <c r="AO13" s="21">
        <v>51840</v>
      </c>
      <c r="AP13" s="61">
        <f t="shared" si="3"/>
        <v>1361060</v>
      </c>
      <c r="AQ13" s="38">
        <f t="shared" si="1"/>
        <v>0.5184674457937802</v>
      </c>
      <c r="AR13" s="43">
        <f t="shared" si="2"/>
        <v>2625160</v>
      </c>
    </row>
    <row r="14" spans="1:44" ht="12.75">
      <c r="A14" s="16" t="s">
        <v>7</v>
      </c>
      <c r="B14" s="21">
        <v>1167660</v>
      </c>
      <c r="C14" s="53">
        <f t="shared" si="0"/>
        <v>1167660</v>
      </c>
      <c r="D14" s="21">
        <v>89980</v>
      </c>
      <c r="E14" s="21">
        <v>0</v>
      </c>
      <c r="F14" s="55"/>
      <c r="G14" s="55"/>
      <c r="H14" s="21">
        <v>121800</v>
      </c>
      <c r="I14" s="21">
        <v>83080</v>
      </c>
      <c r="J14" s="55"/>
      <c r="K14" s="21"/>
      <c r="L14" s="55"/>
      <c r="M14" s="55"/>
      <c r="N14" s="55"/>
      <c r="O14" s="55"/>
      <c r="P14" s="21">
        <v>134760</v>
      </c>
      <c r="Q14" s="55"/>
      <c r="R14" s="55"/>
      <c r="S14" s="21">
        <v>143080</v>
      </c>
      <c r="T14" s="21"/>
      <c r="U14" s="21">
        <v>341180</v>
      </c>
      <c r="V14" s="21">
        <v>1680</v>
      </c>
      <c r="W14" s="21">
        <v>0</v>
      </c>
      <c r="X14" s="21">
        <v>8540</v>
      </c>
      <c r="Y14" s="21">
        <v>0</v>
      </c>
      <c r="Z14" s="55"/>
      <c r="AA14" s="21">
        <v>0</v>
      </c>
      <c r="AB14" s="21">
        <v>600</v>
      </c>
      <c r="AC14" s="21"/>
      <c r="AD14" s="21">
        <v>6760</v>
      </c>
      <c r="AE14" s="21">
        <v>7820</v>
      </c>
      <c r="AF14" s="21">
        <v>113940</v>
      </c>
      <c r="AG14" s="21">
        <v>5560</v>
      </c>
      <c r="AH14" s="21">
        <v>11760</v>
      </c>
      <c r="AI14" s="21">
        <v>32130</v>
      </c>
      <c r="AJ14" s="21">
        <v>78600</v>
      </c>
      <c r="AK14" s="21">
        <v>78260</v>
      </c>
      <c r="AL14" s="55"/>
      <c r="AM14" s="21">
        <v>0</v>
      </c>
      <c r="AN14" s="21"/>
      <c r="AO14" s="21">
        <v>32220</v>
      </c>
      <c r="AP14" s="61">
        <f t="shared" si="3"/>
        <v>1291750</v>
      </c>
      <c r="AQ14" s="38">
        <f t="shared" si="1"/>
        <v>0.5252275952362558</v>
      </c>
      <c r="AR14" s="43">
        <f t="shared" si="2"/>
        <v>2459410</v>
      </c>
    </row>
    <row r="15" spans="1:44" ht="12.75">
      <c r="A15" s="16" t="s">
        <v>8</v>
      </c>
      <c r="B15" s="21">
        <v>1276420</v>
      </c>
      <c r="C15" s="53">
        <f t="shared" si="0"/>
        <v>1276420</v>
      </c>
      <c r="D15" s="21">
        <v>88220</v>
      </c>
      <c r="E15" s="21">
        <v>0</v>
      </c>
      <c r="F15" s="55"/>
      <c r="G15" s="55"/>
      <c r="H15" s="21">
        <v>120220</v>
      </c>
      <c r="I15" s="21">
        <v>85360</v>
      </c>
      <c r="J15" s="55"/>
      <c r="K15" s="21">
        <v>2640</v>
      </c>
      <c r="L15" s="55"/>
      <c r="M15" s="55"/>
      <c r="N15" s="55"/>
      <c r="O15" s="55"/>
      <c r="P15" s="21">
        <v>141080</v>
      </c>
      <c r="Q15" s="55"/>
      <c r="R15" s="55"/>
      <c r="S15" s="21">
        <v>131790</v>
      </c>
      <c r="T15" s="21"/>
      <c r="U15" s="21">
        <v>390220</v>
      </c>
      <c r="V15" s="21">
        <v>600</v>
      </c>
      <c r="W15" s="21">
        <v>240</v>
      </c>
      <c r="X15" s="21">
        <v>5000</v>
      </c>
      <c r="Y15" s="21">
        <v>200</v>
      </c>
      <c r="Z15" s="55"/>
      <c r="AA15" s="21">
        <v>0</v>
      </c>
      <c r="AB15" s="21">
        <v>540</v>
      </c>
      <c r="AC15" s="21">
        <v>220</v>
      </c>
      <c r="AD15" s="21">
        <v>9020</v>
      </c>
      <c r="AE15" s="21">
        <v>9600</v>
      </c>
      <c r="AF15" s="21">
        <v>140100</v>
      </c>
      <c r="AG15" s="21">
        <v>7220</v>
      </c>
      <c r="AH15" s="21">
        <v>10450</v>
      </c>
      <c r="AI15" s="21">
        <v>31060</v>
      </c>
      <c r="AJ15" s="21">
        <v>79000</v>
      </c>
      <c r="AK15" s="21">
        <v>92520</v>
      </c>
      <c r="AL15" s="55"/>
      <c r="AM15" s="21">
        <v>0</v>
      </c>
      <c r="AN15" s="21"/>
      <c r="AO15" s="21">
        <v>47600</v>
      </c>
      <c r="AP15" s="61">
        <f t="shared" si="3"/>
        <v>1392900</v>
      </c>
      <c r="AQ15" s="38">
        <f t="shared" si="1"/>
        <v>0.5218182908006533</v>
      </c>
      <c r="AR15" s="43">
        <f t="shared" si="2"/>
        <v>2669320</v>
      </c>
    </row>
    <row r="16" spans="1:44" ht="12.75">
      <c r="A16" s="16" t="s">
        <v>9</v>
      </c>
      <c r="B16" s="21">
        <v>1231680</v>
      </c>
      <c r="C16" s="53">
        <f t="shared" si="0"/>
        <v>1231680</v>
      </c>
      <c r="D16" s="21">
        <v>74120</v>
      </c>
      <c r="E16" s="21">
        <v>0</v>
      </c>
      <c r="F16" s="55"/>
      <c r="G16" s="55"/>
      <c r="H16" s="21">
        <v>142540</v>
      </c>
      <c r="I16" s="21">
        <v>86160</v>
      </c>
      <c r="J16" s="55"/>
      <c r="K16" s="21">
        <v>2500</v>
      </c>
      <c r="L16" s="55"/>
      <c r="M16" s="55"/>
      <c r="N16" s="55"/>
      <c r="O16" s="55"/>
      <c r="P16" s="21">
        <v>138860</v>
      </c>
      <c r="Q16" s="55"/>
      <c r="R16" s="55"/>
      <c r="S16" s="21">
        <v>135640</v>
      </c>
      <c r="T16" s="21"/>
      <c r="U16" s="21">
        <v>394400</v>
      </c>
      <c r="V16" s="21">
        <v>620</v>
      </c>
      <c r="W16" s="21">
        <v>0</v>
      </c>
      <c r="X16" s="21">
        <v>3980</v>
      </c>
      <c r="Y16" s="21">
        <v>420</v>
      </c>
      <c r="Z16" s="55"/>
      <c r="AA16" s="21">
        <v>0</v>
      </c>
      <c r="AB16" s="21">
        <v>1100</v>
      </c>
      <c r="AC16" s="21">
        <v>80</v>
      </c>
      <c r="AD16" s="21">
        <v>5100</v>
      </c>
      <c r="AE16" s="21">
        <v>7060</v>
      </c>
      <c r="AF16" s="21">
        <v>99820</v>
      </c>
      <c r="AG16" s="21">
        <v>8060</v>
      </c>
      <c r="AH16" s="21">
        <v>10790</v>
      </c>
      <c r="AI16" s="21">
        <v>41320</v>
      </c>
      <c r="AJ16" s="21">
        <v>99380</v>
      </c>
      <c r="AK16" s="21">
        <v>65120</v>
      </c>
      <c r="AL16" s="55"/>
      <c r="AM16" s="21">
        <v>0</v>
      </c>
      <c r="AN16" s="21"/>
      <c r="AO16" s="21">
        <v>39320</v>
      </c>
      <c r="AP16" s="61">
        <f t="shared" si="3"/>
        <v>1356390</v>
      </c>
      <c r="AQ16" s="38">
        <f t="shared" si="1"/>
        <v>0.5240932432275789</v>
      </c>
      <c r="AR16" s="43">
        <f t="shared" si="2"/>
        <v>2588070</v>
      </c>
    </row>
    <row r="17" spans="1:44" ht="12.75">
      <c r="A17" s="16" t="s">
        <v>10</v>
      </c>
      <c r="B17" s="21">
        <v>1296920</v>
      </c>
      <c r="C17" s="53">
        <f t="shared" si="0"/>
        <v>1296920</v>
      </c>
      <c r="D17" s="21">
        <v>95960</v>
      </c>
      <c r="E17" s="21">
        <v>0</v>
      </c>
      <c r="F17" s="55"/>
      <c r="G17" s="55"/>
      <c r="H17" s="21">
        <v>124290</v>
      </c>
      <c r="I17" s="21">
        <v>94280</v>
      </c>
      <c r="J17" s="55"/>
      <c r="K17" s="21">
        <v>1980</v>
      </c>
      <c r="L17" s="55"/>
      <c r="M17" s="55"/>
      <c r="N17" s="55"/>
      <c r="O17" s="55"/>
      <c r="P17" s="21">
        <v>133200</v>
      </c>
      <c r="Q17" s="55"/>
      <c r="R17" s="55"/>
      <c r="S17" s="21">
        <v>178920</v>
      </c>
      <c r="T17" s="21"/>
      <c r="U17" s="21">
        <v>388800</v>
      </c>
      <c r="V17" s="21">
        <v>600</v>
      </c>
      <c r="W17" s="21">
        <v>160</v>
      </c>
      <c r="X17" s="21">
        <v>4940</v>
      </c>
      <c r="Y17" s="21">
        <v>0</v>
      </c>
      <c r="Z17" s="55"/>
      <c r="AA17" s="21">
        <v>1080</v>
      </c>
      <c r="AB17" s="21"/>
      <c r="AC17" s="21"/>
      <c r="AD17" s="21">
        <v>8640</v>
      </c>
      <c r="AE17" s="21">
        <v>10800</v>
      </c>
      <c r="AF17" s="21">
        <v>57960</v>
      </c>
      <c r="AG17" s="21">
        <v>8820</v>
      </c>
      <c r="AH17" s="21">
        <v>8250</v>
      </c>
      <c r="AI17" s="21">
        <v>39200</v>
      </c>
      <c r="AJ17" s="21">
        <v>74300</v>
      </c>
      <c r="AK17" s="21">
        <v>75160</v>
      </c>
      <c r="AL17" s="55"/>
      <c r="AM17" s="21">
        <v>0</v>
      </c>
      <c r="AN17" s="21"/>
      <c r="AO17" s="21">
        <v>22360</v>
      </c>
      <c r="AP17" s="61">
        <f t="shared" si="3"/>
        <v>1329700</v>
      </c>
      <c r="AQ17" s="38">
        <f t="shared" si="1"/>
        <v>0.5062399585779442</v>
      </c>
      <c r="AR17" s="43">
        <f t="shared" si="2"/>
        <v>2626620</v>
      </c>
    </row>
    <row r="18" spans="1:44" ht="12.75">
      <c r="A18" s="16" t="s">
        <v>11</v>
      </c>
      <c r="B18" s="21">
        <v>1270040</v>
      </c>
      <c r="C18" s="53">
        <f t="shared" si="0"/>
        <v>1270040</v>
      </c>
      <c r="D18" s="21">
        <v>110200</v>
      </c>
      <c r="E18" s="21">
        <v>0</v>
      </c>
      <c r="F18" s="55"/>
      <c r="G18" s="55"/>
      <c r="H18" s="21">
        <v>152920</v>
      </c>
      <c r="I18" s="21">
        <v>81240</v>
      </c>
      <c r="J18" s="55"/>
      <c r="K18" s="21"/>
      <c r="L18" s="55"/>
      <c r="M18" s="55"/>
      <c r="N18" s="55"/>
      <c r="O18" s="55"/>
      <c r="P18" s="21">
        <v>132480</v>
      </c>
      <c r="Q18" s="55"/>
      <c r="R18" s="55"/>
      <c r="S18" s="21">
        <v>158520</v>
      </c>
      <c r="T18" s="21"/>
      <c r="U18" s="21">
        <v>418180</v>
      </c>
      <c r="V18" s="21">
        <v>600</v>
      </c>
      <c r="W18" s="21">
        <v>160</v>
      </c>
      <c r="X18" s="21">
        <v>2060</v>
      </c>
      <c r="Y18" s="21">
        <v>0</v>
      </c>
      <c r="Z18" s="55"/>
      <c r="AA18" s="21">
        <v>0</v>
      </c>
      <c r="AB18" s="21"/>
      <c r="AC18" s="21"/>
      <c r="AD18" s="21">
        <v>4480</v>
      </c>
      <c r="AE18" s="21">
        <v>11680</v>
      </c>
      <c r="AF18" s="21">
        <v>92220</v>
      </c>
      <c r="AG18" s="21">
        <v>8820</v>
      </c>
      <c r="AH18" s="21">
        <v>7910</v>
      </c>
      <c r="AI18" s="21">
        <v>35320</v>
      </c>
      <c r="AJ18" s="21">
        <v>90440</v>
      </c>
      <c r="AK18" s="21">
        <v>70720</v>
      </c>
      <c r="AL18" s="55"/>
      <c r="AM18" s="21">
        <v>0</v>
      </c>
      <c r="AN18" s="21"/>
      <c r="AO18" s="21">
        <v>49520</v>
      </c>
      <c r="AP18" s="61">
        <f t="shared" si="3"/>
        <v>1427470</v>
      </c>
      <c r="AQ18" s="38">
        <f t="shared" si="1"/>
        <v>0.5291806147150521</v>
      </c>
      <c r="AR18" s="43">
        <f t="shared" si="2"/>
        <v>2697510</v>
      </c>
    </row>
    <row r="19" spans="1:44" ht="12.75">
      <c r="A19" s="16" t="s">
        <v>12</v>
      </c>
      <c r="B19" s="21">
        <v>1334040</v>
      </c>
      <c r="C19" s="53">
        <f t="shared" si="0"/>
        <v>1334040</v>
      </c>
      <c r="D19" s="21">
        <v>105780</v>
      </c>
      <c r="E19" s="21">
        <v>380</v>
      </c>
      <c r="F19" s="55"/>
      <c r="G19" s="55"/>
      <c r="H19" s="21">
        <v>130560</v>
      </c>
      <c r="I19" s="21">
        <v>74480</v>
      </c>
      <c r="J19" s="55"/>
      <c r="K19" s="21">
        <v>3660</v>
      </c>
      <c r="L19" s="55"/>
      <c r="M19" s="55"/>
      <c r="N19" s="55"/>
      <c r="O19" s="55"/>
      <c r="P19" s="21">
        <v>149800</v>
      </c>
      <c r="Q19" s="55"/>
      <c r="R19" s="55"/>
      <c r="S19" s="21">
        <v>178920</v>
      </c>
      <c r="T19" s="21"/>
      <c r="U19" s="21">
        <v>461540</v>
      </c>
      <c r="V19" s="21">
        <v>0</v>
      </c>
      <c r="W19" s="21">
        <v>0</v>
      </c>
      <c r="X19" s="21">
        <v>4960</v>
      </c>
      <c r="Y19" s="21">
        <v>400</v>
      </c>
      <c r="Z19" s="55"/>
      <c r="AA19" s="21">
        <v>0</v>
      </c>
      <c r="AB19" s="21"/>
      <c r="AC19" s="21">
        <v>180</v>
      </c>
      <c r="AD19" s="21">
        <v>4180</v>
      </c>
      <c r="AE19" s="21">
        <v>13680</v>
      </c>
      <c r="AF19" s="21">
        <v>129820</v>
      </c>
      <c r="AG19" s="21">
        <v>9120</v>
      </c>
      <c r="AH19" s="21">
        <v>4630</v>
      </c>
      <c r="AI19" s="21">
        <v>36720</v>
      </c>
      <c r="AJ19" s="21">
        <v>84380</v>
      </c>
      <c r="AK19" s="21">
        <v>84220</v>
      </c>
      <c r="AL19" s="55"/>
      <c r="AM19" s="21">
        <v>0</v>
      </c>
      <c r="AN19" s="21"/>
      <c r="AO19" s="21">
        <v>64460</v>
      </c>
      <c r="AP19" s="61">
        <f t="shared" si="3"/>
        <v>1541870</v>
      </c>
      <c r="AQ19" s="38">
        <f t="shared" si="1"/>
        <v>0.5361329109742655</v>
      </c>
      <c r="AR19" s="43">
        <f t="shared" si="2"/>
        <v>2875910</v>
      </c>
    </row>
    <row r="20" spans="1:44" ht="12.75">
      <c r="A20" s="16" t="s">
        <v>13</v>
      </c>
      <c r="B20" s="21">
        <v>1475360</v>
      </c>
      <c r="C20" s="53">
        <f t="shared" si="0"/>
        <v>1475360</v>
      </c>
      <c r="D20" s="21">
        <v>118900</v>
      </c>
      <c r="E20" s="21">
        <v>0</v>
      </c>
      <c r="F20" s="55">
        <v>2660</v>
      </c>
      <c r="G20" s="55"/>
      <c r="H20" s="21">
        <v>125640</v>
      </c>
      <c r="I20" s="21">
        <v>89700</v>
      </c>
      <c r="J20" s="55"/>
      <c r="K20" s="21">
        <v>3160</v>
      </c>
      <c r="L20" s="55"/>
      <c r="M20" s="55"/>
      <c r="N20" s="55"/>
      <c r="O20" s="55"/>
      <c r="P20" s="21">
        <v>164520</v>
      </c>
      <c r="Q20" s="55"/>
      <c r="R20" s="55"/>
      <c r="S20" s="21">
        <v>162740</v>
      </c>
      <c r="T20" s="21"/>
      <c r="U20" s="21">
        <v>525100</v>
      </c>
      <c r="V20" s="21">
        <v>1600</v>
      </c>
      <c r="W20" s="21">
        <v>240</v>
      </c>
      <c r="X20" s="21">
        <v>7140</v>
      </c>
      <c r="Y20" s="21">
        <v>140</v>
      </c>
      <c r="Z20" s="55"/>
      <c r="AA20" s="21">
        <v>0</v>
      </c>
      <c r="AB20" s="21"/>
      <c r="AC20" s="21"/>
      <c r="AD20" s="21">
        <v>8640</v>
      </c>
      <c r="AE20" s="21">
        <v>10000</v>
      </c>
      <c r="AF20" s="21">
        <v>147520</v>
      </c>
      <c r="AG20" s="21">
        <v>2920</v>
      </c>
      <c r="AH20" s="21">
        <v>2660</v>
      </c>
      <c r="AI20" s="21">
        <v>39000</v>
      </c>
      <c r="AJ20" s="21">
        <v>95960</v>
      </c>
      <c r="AK20" s="21">
        <v>67980</v>
      </c>
      <c r="AL20" s="55"/>
      <c r="AM20" s="21">
        <v>0</v>
      </c>
      <c r="AN20" s="21"/>
      <c r="AO20" s="21">
        <v>69240</v>
      </c>
      <c r="AP20" s="61">
        <f t="shared" si="3"/>
        <v>1645460</v>
      </c>
      <c r="AQ20" s="38">
        <f t="shared" si="1"/>
        <v>0.5272524528809736</v>
      </c>
      <c r="AR20" s="43">
        <f t="shared" si="2"/>
        <v>3120820</v>
      </c>
    </row>
    <row r="21" spans="1:44" ht="12.75">
      <c r="A21" s="16"/>
      <c r="B21" s="21"/>
      <c r="C21" s="54"/>
      <c r="D21" s="21"/>
      <c r="E21" s="21"/>
      <c r="F21" s="55"/>
      <c r="G21" s="55"/>
      <c r="H21" s="21"/>
      <c r="I21" s="31"/>
      <c r="J21" s="55"/>
      <c r="K21" s="21"/>
      <c r="L21" s="55"/>
      <c r="M21" s="55"/>
      <c r="N21" s="55"/>
      <c r="O21" s="55"/>
      <c r="P21" s="26"/>
      <c r="Q21" s="55"/>
      <c r="R21" s="55"/>
      <c r="S21" s="32"/>
      <c r="T21" s="32"/>
      <c r="U21" s="31"/>
      <c r="V21" s="31"/>
      <c r="W21" s="21"/>
      <c r="X21" s="31"/>
      <c r="Y21" s="21"/>
      <c r="Z21" s="55"/>
      <c r="AA21" s="26"/>
      <c r="AB21" s="26"/>
      <c r="AC21" s="21"/>
      <c r="AD21" s="21"/>
      <c r="AE21" s="21"/>
      <c r="AF21" s="21"/>
      <c r="AG21" s="21"/>
      <c r="AH21" s="21"/>
      <c r="AI21" s="21"/>
      <c r="AJ21" s="21"/>
      <c r="AK21" s="21"/>
      <c r="AL21" s="55"/>
      <c r="AM21" s="31"/>
      <c r="AN21" s="31"/>
      <c r="AO21" s="21"/>
      <c r="AP21" s="62"/>
      <c r="AQ21" s="39"/>
      <c r="AR21" s="41"/>
    </row>
    <row r="22" spans="1:44" ht="13.5" thickBot="1">
      <c r="A22" s="20" t="s">
        <v>19</v>
      </c>
      <c r="B22" s="21">
        <f>SUM(B9:B20)</f>
        <v>15735860</v>
      </c>
      <c r="C22" s="53">
        <f>B22</f>
        <v>15735860</v>
      </c>
      <c r="D22" s="21">
        <f>SUM(D9:D21)</f>
        <v>1035220</v>
      </c>
      <c r="E22" s="21">
        <f aca="true" t="shared" si="4" ref="E22:AO22">SUM(E9:E21)</f>
        <v>660</v>
      </c>
      <c r="F22" s="21">
        <f t="shared" si="4"/>
        <v>2660</v>
      </c>
      <c r="G22" s="21">
        <f t="shared" si="4"/>
        <v>0</v>
      </c>
      <c r="H22" s="21">
        <f t="shared" si="4"/>
        <v>1446870</v>
      </c>
      <c r="I22" s="21">
        <f t="shared" si="4"/>
        <v>909940</v>
      </c>
      <c r="J22" s="21">
        <f t="shared" si="4"/>
        <v>0</v>
      </c>
      <c r="K22" s="21">
        <f t="shared" si="4"/>
        <v>24190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 t="shared" si="4"/>
        <v>0</v>
      </c>
      <c r="P22" s="21">
        <f t="shared" si="4"/>
        <v>1623120</v>
      </c>
      <c r="Q22" s="21">
        <f t="shared" si="4"/>
        <v>0</v>
      </c>
      <c r="R22" s="21">
        <f t="shared" si="4"/>
        <v>0</v>
      </c>
      <c r="S22" s="21">
        <f t="shared" si="4"/>
        <v>1729250</v>
      </c>
      <c r="T22" s="21"/>
      <c r="U22" s="21">
        <f t="shared" si="4"/>
        <v>4491520</v>
      </c>
      <c r="V22" s="21">
        <f t="shared" si="4"/>
        <v>6560</v>
      </c>
      <c r="W22" s="21">
        <f t="shared" si="4"/>
        <v>1270</v>
      </c>
      <c r="X22" s="21">
        <f t="shared" si="4"/>
        <v>57080</v>
      </c>
      <c r="Y22" s="21">
        <f t="shared" si="4"/>
        <v>2200</v>
      </c>
      <c r="Z22" s="21">
        <f t="shared" si="4"/>
        <v>0</v>
      </c>
      <c r="AA22" s="21">
        <f t="shared" si="4"/>
        <v>2240</v>
      </c>
      <c r="AB22" s="21">
        <f t="shared" si="4"/>
        <v>3670</v>
      </c>
      <c r="AC22" s="21">
        <f t="shared" si="4"/>
        <v>1040</v>
      </c>
      <c r="AD22" s="21">
        <f t="shared" si="4"/>
        <v>77680</v>
      </c>
      <c r="AE22" s="21">
        <f t="shared" si="4"/>
        <v>114220</v>
      </c>
      <c r="AF22" s="21">
        <f t="shared" si="4"/>
        <v>1393280</v>
      </c>
      <c r="AG22" s="21">
        <f t="shared" si="4"/>
        <v>58080</v>
      </c>
      <c r="AH22" s="21">
        <f t="shared" si="4"/>
        <v>100760</v>
      </c>
      <c r="AI22" s="21">
        <f t="shared" si="4"/>
        <v>411870</v>
      </c>
      <c r="AJ22" s="21">
        <f t="shared" si="4"/>
        <v>1025860</v>
      </c>
      <c r="AK22" s="21">
        <f t="shared" si="4"/>
        <v>941160</v>
      </c>
      <c r="AL22" s="21">
        <f t="shared" si="4"/>
        <v>0</v>
      </c>
      <c r="AM22" s="21">
        <f t="shared" si="4"/>
        <v>940</v>
      </c>
      <c r="AN22" s="21"/>
      <c r="AO22" s="21">
        <f t="shared" si="4"/>
        <v>560640</v>
      </c>
      <c r="AP22" s="63">
        <f>SUM(AP9:AP21)</f>
        <v>16021980</v>
      </c>
      <c r="AQ22" s="40">
        <f>AP22/(C22+AP22)</f>
        <v>0.504504714426422</v>
      </c>
      <c r="AR22" s="44">
        <f>C22+AP22</f>
        <v>31757840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R22"/>
  <sheetViews>
    <sheetView zoomScale="90" zoomScaleNormal="90" zoomScalePageLayoutView="0" workbookViewId="0" topLeftCell="A1">
      <pane xSplit="1" topLeftCell="V1" activePane="topRight" state="frozen"/>
      <selection pane="topLeft" activeCell="A4" sqref="A4"/>
      <selection pane="topRight" activeCell="Z26" sqref="Z26"/>
    </sheetView>
  </sheetViews>
  <sheetFormatPr defaultColWidth="9.140625" defaultRowHeight="12.75"/>
  <cols>
    <col min="1" max="1" width="14.28125" style="0" customWidth="1"/>
    <col min="2" max="2" width="10.421875" style="0" customWidth="1"/>
    <col min="3" max="3" width="22.140625" style="0" customWidth="1"/>
    <col min="10" max="10" width="10.8515625" style="0" customWidth="1"/>
    <col min="11" max="11" width="11.140625" style="0" customWidth="1"/>
    <col min="17" max="17" width="9.7109375" style="0" customWidth="1"/>
    <col min="22" max="22" width="10.421875" style="0" customWidth="1"/>
    <col min="23" max="23" width="8.7109375" style="0" bestFit="1" customWidth="1"/>
    <col min="31" max="31" width="12.00390625" style="0" customWidth="1"/>
    <col min="35" max="35" width="9.7109375" style="0" customWidth="1"/>
    <col min="42" max="42" width="12.28125" style="0" customWidth="1"/>
    <col min="44" max="44" width="9.7109375" style="0" bestFit="1" customWidth="1"/>
  </cols>
  <sheetData>
    <row r="1" spans="1:35" ht="33">
      <c r="A1" s="2"/>
      <c r="B1" s="3" t="s">
        <v>15</v>
      </c>
      <c r="C1" s="4">
        <v>180.88</v>
      </c>
      <c r="E1" s="56" t="s">
        <v>80</v>
      </c>
      <c r="F1" s="5"/>
      <c r="G1" s="5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24"/>
      <c r="T1" s="24"/>
      <c r="U1" s="24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12.75">
      <c r="A2" s="7"/>
      <c r="B2" s="8" t="s">
        <v>0</v>
      </c>
      <c r="C2" s="9">
        <v>313400</v>
      </c>
      <c r="E2" s="45"/>
      <c r="F2" s="5"/>
      <c r="G2" s="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12.75">
      <c r="A3" s="7"/>
      <c r="B3" s="10" t="s">
        <v>27</v>
      </c>
      <c r="C3" s="30" t="e">
        <f>C4/C2</f>
        <v>#REF!</v>
      </c>
      <c r="E3" s="46"/>
      <c r="F3" s="5"/>
      <c r="G3" s="5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12.75">
      <c r="A4" s="7"/>
      <c r="B4" s="10" t="s">
        <v>16</v>
      </c>
      <c r="C4" s="9" t="e">
        <f>S12+#REF!</f>
        <v>#REF!</v>
      </c>
      <c r="E4" s="45"/>
      <c r="F4" s="5"/>
      <c r="G4" s="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2.75">
      <c r="A5" s="7"/>
      <c r="B5" s="10" t="s">
        <v>22</v>
      </c>
      <c r="C5" s="9">
        <f>S12</f>
        <v>130640</v>
      </c>
      <c r="E5" s="45"/>
      <c r="F5" s="5"/>
      <c r="G5" s="5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12.75">
      <c r="A6" s="7"/>
      <c r="B6" s="10" t="s">
        <v>17</v>
      </c>
      <c r="C6" s="9" t="e">
        <f>#REF!</f>
        <v>#REF!</v>
      </c>
      <c r="E6" s="45"/>
      <c r="F6" s="5"/>
      <c r="G6" s="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13.5" thickBot="1">
      <c r="A7" s="7"/>
      <c r="B7" s="11" t="s">
        <v>1</v>
      </c>
      <c r="C7" s="12" t="e">
        <f>C6/C4</f>
        <v>#REF!</v>
      </c>
      <c r="E7" s="47"/>
      <c r="F7" s="5"/>
      <c r="G7" s="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44" ht="48">
      <c r="A8" s="6" t="s">
        <v>35</v>
      </c>
      <c r="B8" s="13" t="s">
        <v>31</v>
      </c>
      <c r="C8" s="14" t="s">
        <v>18</v>
      </c>
      <c r="D8" s="28" t="s">
        <v>46</v>
      </c>
      <c r="E8" s="28" t="s">
        <v>47</v>
      </c>
      <c r="F8" s="28" t="s">
        <v>38</v>
      </c>
      <c r="G8" s="28" t="s">
        <v>39</v>
      </c>
      <c r="H8" s="28" t="s">
        <v>49</v>
      </c>
      <c r="I8" s="28" t="s">
        <v>50</v>
      </c>
      <c r="J8" s="28" t="s">
        <v>40</v>
      </c>
      <c r="K8" s="28" t="s">
        <v>48</v>
      </c>
      <c r="L8" s="28" t="s">
        <v>76</v>
      </c>
      <c r="M8" s="28" t="s">
        <v>41</v>
      </c>
      <c r="N8" s="28" t="s">
        <v>44</v>
      </c>
      <c r="O8" s="28" t="s">
        <v>68</v>
      </c>
      <c r="P8" s="28" t="s">
        <v>42</v>
      </c>
      <c r="Q8" s="28" t="s">
        <v>43</v>
      </c>
      <c r="R8" s="28" t="s">
        <v>45</v>
      </c>
      <c r="S8" s="28" t="s">
        <v>51</v>
      </c>
      <c r="T8" s="28" t="s">
        <v>82</v>
      </c>
      <c r="U8" s="28" t="s">
        <v>52</v>
      </c>
      <c r="V8" s="28" t="s">
        <v>54</v>
      </c>
      <c r="W8" s="28" t="s">
        <v>69</v>
      </c>
      <c r="X8" s="28" t="s">
        <v>55</v>
      </c>
      <c r="Y8" s="28" t="s">
        <v>56</v>
      </c>
      <c r="Z8" s="29" t="s">
        <v>72</v>
      </c>
      <c r="AA8" s="28" t="s">
        <v>57</v>
      </c>
      <c r="AB8" s="28" t="s">
        <v>60</v>
      </c>
      <c r="AC8" s="28" t="s">
        <v>61</v>
      </c>
      <c r="AD8" s="28" t="s">
        <v>58</v>
      </c>
      <c r="AE8" s="28" t="s">
        <v>59</v>
      </c>
      <c r="AF8" s="28" t="s">
        <v>67</v>
      </c>
      <c r="AG8" s="28" t="s">
        <v>62</v>
      </c>
      <c r="AH8" s="29" t="s">
        <v>63</v>
      </c>
      <c r="AI8" s="28" t="s">
        <v>53</v>
      </c>
      <c r="AJ8" s="29" t="s">
        <v>64</v>
      </c>
      <c r="AK8" s="29" t="s">
        <v>65</v>
      </c>
      <c r="AL8" s="29" t="s">
        <v>37</v>
      </c>
      <c r="AM8" s="52" t="s">
        <v>78</v>
      </c>
      <c r="AN8" s="28" t="s">
        <v>86</v>
      </c>
      <c r="AO8" s="49" t="s">
        <v>66</v>
      </c>
      <c r="AP8" s="15" t="s">
        <v>20</v>
      </c>
      <c r="AQ8" s="37" t="s">
        <v>14</v>
      </c>
      <c r="AR8" s="42" t="s">
        <v>30</v>
      </c>
    </row>
    <row r="9" spans="1:44" ht="12.75">
      <c r="A9" s="16" t="s">
        <v>2</v>
      </c>
      <c r="B9" s="21">
        <v>2368120</v>
      </c>
      <c r="C9" s="53">
        <f>B9</f>
        <v>2368120</v>
      </c>
      <c r="D9" s="21">
        <v>116520</v>
      </c>
      <c r="E9" s="21">
        <v>22680</v>
      </c>
      <c r="F9" s="55"/>
      <c r="G9" s="55"/>
      <c r="H9" s="21">
        <v>36540</v>
      </c>
      <c r="I9" s="21">
        <v>28980</v>
      </c>
      <c r="J9" s="55"/>
      <c r="K9" s="21">
        <v>6140</v>
      </c>
      <c r="L9" s="55"/>
      <c r="M9" s="55"/>
      <c r="N9" s="21">
        <v>0</v>
      </c>
      <c r="O9" s="55"/>
      <c r="P9" s="21">
        <v>81420</v>
      </c>
      <c r="Q9" s="55"/>
      <c r="R9" s="55"/>
      <c r="S9" s="21">
        <v>100500</v>
      </c>
      <c r="T9" s="21"/>
      <c r="U9" s="21">
        <v>194760</v>
      </c>
      <c r="V9" s="21">
        <v>0</v>
      </c>
      <c r="W9" s="55"/>
      <c r="X9" s="21">
        <v>620</v>
      </c>
      <c r="Y9" s="55"/>
      <c r="Z9" s="55"/>
      <c r="AA9" s="55"/>
      <c r="AB9" s="55"/>
      <c r="AC9" s="55"/>
      <c r="AD9" s="21">
        <v>700</v>
      </c>
      <c r="AE9" s="21">
        <v>4900</v>
      </c>
      <c r="AF9" s="21">
        <v>43360</v>
      </c>
      <c r="AG9" s="21">
        <v>9340</v>
      </c>
      <c r="AH9" s="55"/>
      <c r="AI9" s="21">
        <v>33920</v>
      </c>
      <c r="AJ9" s="21">
        <v>43880</v>
      </c>
      <c r="AK9" s="21">
        <v>42260</v>
      </c>
      <c r="AL9" s="55"/>
      <c r="AM9" s="55"/>
      <c r="AN9" s="55"/>
      <c r="AO9" s="21">
        <v>72120</v>
      </c>
      <c r="AP9" s="61">
        <f>SUM(D9:AO9)</f>
        <v>838640</v>
      </c>
      <c r="AQ9" s="38">
        <f aca="true" t="shared" si="0" ref="AQ9:AQ20">AP9/(C9+AP9)</f>
        <v>0.2615225336476693</v>
      </c>
      <c r="AR9" s="43">
        <f aca="true" t="shared" si="1" ref="AR9:AR20">C9+AP9</f>
        <v>3206760</v>
      </c>
    </row>
    <row r="10" spans="1:44" ht="12.75">
      <c r="A10" s="16" t="s">
        <v>3</v>
      </c>
      <c r="B10" s="21">
        <v>1956860</v>
      </c>
      <c r="C10" s="53">
        <f aca="true" t="shared" si="2" ref="C10:C22">B10</f>
        <v>1956860</v>
      </c>
      <c r="D10" s="21">
        <v>135660</v>
      </c>
      <c r="E10" s="21">
        <v>53560</v>
      </c>
      <c r="F10" s="55"/>
      <c r="G10" s="55"/>
      <c r="H10" s="21">
        <v>48460</v>
      </c>
      <c r="I10" s="21">
        <v>50720</v>
      </c>
      <c r="J10" s="55"/>
      <c r="K10" s="21">
        <v>1960</v>
      </c>
      <c r="L10" s="55"/>
      <c r="M10" s="55"/>
      <c r="N10" s="21">
        <v>0</v>
      </c>
      <c r="O10" s="55"/>
      <c r="P10" s="21">
        <v>7240</v>
      </c>
      <c r="Q10" s="55"/>
      <c r="R10" s="55"/>
      <c r="S10" s="21">
        <v>112280</v>
      </c>
      <c r="T10" s="21"/>
      <c r="U10" s="21">
        <v>227900</v>
      </c>
      <c r="V10" s="21">
        <v>0</v>
      </c>
      <c r="W10" s="55"/>
      <c r="X10" s="21">
        <v>2020</v>
      </c>
      <c r="Y10" s="55"/>
      <c r="Z10" s="55"/>
      <c r="AA10" s="55"/>
      <c r="AB10" s="55"/>
      <c r="AC10" s="55"/>
      <c r="AD10" s="21">
        <v>1060</v>
      </c>
      <c r="AE10" s="21">
        <v>5200</v>
      </c>
      <c r="AF10" s="21">
        <v>81720</v>
      </c>
      <c r="AG10" s="21">
        <v>12440</v>
      </c>
      <c r="AH10" s="55"/>
      <c r="AI10" s="21">
        <v>19680</v>
      </c>
      <c r="AJ10" s="21">
        <v>48100</v>
      </c>
      <c r="AK10" s="21">
        <v>13900</v>
      </c>
      <c r="AL10" s="55"/>
      <c r="AM10" s="55"/>
      <c r="AN10" s="55"/>
      <c r="AO10" s="21">
        <v>39320</v>
      </c>
      <c r="AP10" s="61">
        <f aca="true" t="shared" si="3" ref="AP10:AP20">SUM(D10:AO10)</f>
        <v>861220</v>
      </c>
      <c r="AQ10" s="38">
        <f t="shared" si="0"/>
        <v>0.3056052347697723</v>
      </c>
      <c r="AR10" s="43">
        <f t="shared" si="1"/>
        <v>2818080</v>
      </c>
    </row>
    <row r="11" spans="1:44" ht="12.75">
      <c r="A11" s="16" t="s">
        <v>4</v>
      </c>
      <c r="B11" s="21">
        <v>2049040</v>
      </c>
      <c r="C11" s="53">
        <f t="shared" si="2"/>
        <v>2049040</v>
      </c>
      <c r="D11" s="21">
        <v>149140</v>
      </c>
      <c r="E11" s="21">
        <v>52100</v>
      </c>
      <c r="F11" s="55"/>
      <c r="G11" s="55"/>
      <c r="H11" s="21">
        <v>61460</v>
      </c>
      <c r="I11" s="21">
        <v>50960</v>
      </c>
      <c r="J11" s="55"/>
      <c r="K11" s="21">
        <v>3180</v>
      </c>
      <c r="L11" s="55"/>
      <c r="M11" s="55"/>
      <c r="N11" s="21">
        <v>0</v>
      </c>
      <c r="O11" s="55"/>
      <c r="P11" s="21">
        <v>29380</v>
      </c>
      <c r="Q11" s="55"/>
      <c r="R11" s="55"/>
      <c r="S11" s="21">
        <v>124300</v>
      </c>
      <c r="T11" s="21"/>
      <c r="U11" s="21">
        <v>301540</v>
      </c>
      <c r="V11" s="21">
        <v>0</v>
      </c>
      <c r="W11" s="55"/>
      <c r="X11" s="21">
        <v>2160</v>
      </c>
      <c r="Y11" s="55"/>
      <c r="Z11" s="55"/>
      <c r="AA11" s="55"/>
      <c r="AB11" s="55"/>
      <c r="AC11" s="55"/>
      <c r="AD11" s="21">
        <v>140</v>
      </c>
      <c r="AE11" s="21">
        <v>80</v>
      </c>
      <c r="AF11" s="21">
        <v>120460</v>
      </c>
      <c r="AG11" s="21">
        <v>17080</v>
      </c>
      <c r="AH11" s="55"/>
      <c r="AI11" s="21">
        <v>34500</v>
      </c>
      <c r="AJ11" s="21">
        <v>105980</v>
      </c>
      <c r="AK11" s="21">
        <v>44160</v>
      </c>
      <c r="AL11" s="55"/>
      <c r="AM11" s="55"/>
      <c r="AN11" s="55"/>
      <c r="AO11" s="21">
        <v>66920</v>
      </c>
      <c r="AP11" s="61">
        <f t="shared" si="3"/>
        <v>1163540</v>
      </c>
      <c r="AQ11" s="38">
        <f t="shared" si="0"/>
        <v>0.3621824203599599</v>
      </c>
      <c r="AR11" s="43">
        <f t="shared" si="1"/>
        <v>3212580</v>
      </c>
    </row>
    <row r="12" spans="1:44" ht="12.75">
      <c r="A12" s="16" t="s">
        <v>5</v>
      </c>
      <c r="B12" s="21">
        <v>1869820</v>
      </c>
      <c r="C12" s="53">
        <f t="shared" si="2"/>
        <v>1869820</v>
      </c>
      <c r="D12" s="21">
        <v>144820</v>
      </c>
      <c r="E12" s="21">
        <v>59000</v>
      </c>
      <c r="F12" s="55"/>
      <c r="G12" s="55"/>
      <c r="H12" s="21">
        <v>55920</v>
      </c>
      <c r="I12" s="21">
        <v>44480</v>
      </c>
      <c r="J12" s="55"/>
      <c r="K12" s="21">
        <v>4520</v>
      </c>
      <c r="L12" s="55"/>
      <c r="M12" s="55"/>
      <c r="N12" s="21">
        <v>0</v>
      </c>
      <c r="O12" s="55"/>
      <c r="P12" s="21">
        <v>47600</v>
      </c>
      <c r="Q12" s="55"/>
      <c r="R12" s="55"/>
      <c r="S12" s="21">
        <v>130640</v>
      </c>
      <c r="T12" s="21"/>
      <c r="U12" s="21">
        <v>326460</v>
      </c>
      <c r="V12" s="21">
        <v>460</v>
      </c>
      <c r="W12" s="55"/>
      <c r="X12" s="21">
        <v>1420</v>
      </c>
      <c r="Y12" s="55"/>
      <c r="Z12" s="55"/>
      <c r="AA12" s="55"/>
      <c r="AB12" s="55"/>
      <c r="AC12" s="55"/>
      <c r="AD12" s="21">
        <v>1240</v>
      </c>
      <c r="AE12" s="21">
        <v>3700</v>
      </c>
      <c r="AF12" s="21">
        <v>57040</v>
      </c>
      <c r="AG12" s="21">
        <v>15500</v>
      </c>
      <c r="AH12" s="55"/>
      <c r="AI12" s="21">
        <v>21680</v>
      </c>
      <c r="AJ12" s="21">
        <v>111360</v>
      </c>
      <c r="AK12" s="21">
        <v>28500</v>
      </c>
      <c r="AL12" s="55"/>
      <c r="AM12" s="55"/>
      <c r="AN12" s="55"/>
      <c r="AO12" s="21">
        <v>62780</v>
      </c>
      <c r="AP12" s="61">
        <f t="shared" si="3"/>
        <v>1117120</v>
      </c>
      <c r="AQ12" s="38">
        <f t="shared" si="0"/>
        <v>0.3740014864711042</v>
      </c>
      <c r="AR12" s="43">
        <f t="shared" si="1"/>
        <v>2986940</v>
      </c>
    </row>
    <row r="13" spans="1:44" ht="12.75">
      <c r="A13" s="16" t="s">
        <v>6</v>
      </c>
      <c r="B13" s="21">
        <v>1894160</v>
      </c>
      <c r="C13" s="53">
        <f t="shared" si="2"/>
        <v>1894160</v>
      </c>
      <c r="D13" s="21">
        <v>184220</v>
      </c>
      <c r="E13" s="21">
        <v>59080</v>
      </c>
      <c r="F13" s="55"/>
      <c r="G13" s="55"/>
      <c r="H13" s="21">
        <v>82440</v>
      </c>
      <c r="I13" s="21">
        <v>41220</v>
      </c>
      <c r="J13" s="55"/>
      <c r="K13" s="21">
        <v>3860</v>
      </c>
      <c r="L13" s="55"/>
      <c r="M13" s="55"/>
      <c r="N13" s="21">
        <v>17550</v>
      </c>
      <c r="O13" s="55"/>
      <c r="P13" s="21">
        <v>39960</v>
      </c>
      <c r="Q13" s="55"/>
      <c r="R13" s="55"/>
      <c r="S13" s="21">
        <v>125640</v>
      </c>
      <c r="T13" s="21"/>
      <c r="U13" s="21">
        <v>348040</v>
      </c>
      <c r="V13" s="21">
        <v>500</v>
      </c>
      <c r="W13" s="55"/>
      <c r="X13" s="21">
        <v>4300</v>
      </c>
      <c r="Y13" s="55"/>
      <c r="Z13" s="55"/>
      <c r="AA13" s="55"/>
      <c r="AB13" s="55"/>
      <c r="AC13" s="55"/>
      <c r="AD13" s="21">
        <v>100</v>
      </c>
      <c r="AE13" s="21">
        <v>100</v>
      </c>
      <c r="AF13" s="21">
        <v>52240</v>
      </c>
      <c r="AG13" s="21">
        <v>17460</v>
      </c>
      <c r="AH13" s="55"/>
      <c r="AI13" s="21">
        <v>50080</v>
      </c>
      <c r="AJ13" s="21">
        <v>109480</v>
      </c>
      <c r="AK13" s="21">
        <v>64280</v>
      </c>
      <c r="AL13" s="55"/>
      <c r="AM13" s="55"/>
      <c r="AN13" s="55"/>
      <c r="AO13" s="21">
        <v>73280</v>
      </c>
      <c r="AP13" s="61">
        <f t="shared" si="3"/>
        <v>1273830</v>
      </c>
      <c r="AQ13" s="38">
        <f t="shared" si="0"/>
        <v>0.40209407226664223</v>
      </c>
      <c r="AR13" s="43">
        <f t="shared" si="1"/>
        <v>3167990</v>
      </c>
    </row>
    <row r="14" spans="1:44" ht="12.75">
      <c r="A14" s="16" t="s">
        <v>7</v>
      </c>
      <c r="B14" s="21">
        <v>1885220</v>
      </c>
      <c r="C14" s="53">
        <f t="shared" si="2"/>
        <v>1885220</v>
      </c>
      <c r="D14" s="21">
        <v>139300</v>
      </c>
      <c r="E14" s="21">
        <v>49200</v>
      </c>
      <c r="F14" s="55"/>
      <c r="G14" s="55"/>
      <c r="H14" s="21">
        <v>83740</v>
      </c>
      <c r="I14" s="21">
        <v>67400</v>
      </c>
      <c r="J14" s="55"/>
      <c r="K14" s="21"/>
      <c r="L14" s="55"/>
      <c r="M14" s="55"/>
      <c r="N14" s="21">
        <v>0</v>
      </c>
      <c r="O14" s="55"/>
      <c r="P14" s="21">
        <v>21980</v>
      </c>
      <c r="Q14" s="55"/>
      <c r="R14" s="55"/>
      <c r="S14" s="21">
        <v>168390</v>
      </c>
      <c r="T14" s="21"/>
      <c r="U14" s="21">
        <v>355170</v>
      </c>
      <c r="V14" s="21">
        <v>0</v>
      </c>
      <c r="W14" s="55"/>
      <c r="X14" s="21">
        <v>1900</v>
      </c>
      <c r="Y14" s="55"/>
      <c r="Z14" s="55"/>
      <c r="AA14" s="55"/>
      <c r="AB14" s="55"/>
      <c r="AC14" s="55"/>
      <c r="AD14" s="21">
        <v>40</v>
      </c>
      <c r="AE14" s="21">
        <v>60</v>
      </c>
      <c r="AF14" s="21">
        <v>70620</v>
      </c>
      <c r="AG14" s="21">
        <v>12100</v>
      </c>
      <c r="AH14" s="55"/>
      <c r="AI14" s="21">
        <v>54640</v>
      </c>
      <c r="AJ14" s="21">
        <v>125980</v>
      </c>
      <c r="AK14" s="21">
        <v>37960</v>
      </c>
      <c r="AL14" s="55"/>
      <c r="AM14" s="55"/>
      <c r="AN14" s="55"/>
      <c r="AO14" s="21">
        <v>47160</v>
      </c>
      <c r="AP14" s="61">
        <f t="shared" si="3"/>
        <v>1235640</v>
      </c>
      <c r="AQ14" s="38">
        <f t="shared" si="0"/>
        <v>0.3959293271726383</v>
      </c>
      <c r="AR14" s="43">
        <f t="shared" si="1"/>
        <v>3120860</v>
      </c>
    </row>
    <row r="15" spans="1:44" ht="12.75">
      <c r="A15" s="16" t="s">
        <v>8</v>
      </c>
      <c r="B15" s="21">
        <v>2036740</v>
      </c>
      <c r="C15" s="53">
        <f t="shared" si="2"/>
        <v>2036740</v>
      </c>
      <c r="D15" s="21">
        <v>133620</v>
      </c>
      <c r="E15" s="21">
        <v>22260</v>
      </c>
      <c r="F15" s="55"/>
      <c r="G15" s="55"/>
      <c r="H15" s="21">
        <v>102540</v>
      </c>
      <c r="I15" s="21">
        <v>67160</v>
      </c>
      <c r="J15" s="55"/>
      <c r="K15" s="21">
        <v>4080</v>
      </c>
      <c r="L15" s="55"/>
      <c r="M15" s="55"/>
      <c r="N15" s="21">
        <v>0</v>
      </c>
      <c r="O15" s="55"/>
      <c r="P15" s="21">
        <v>16680</v>
      </c>
      <c r="Q15" s="55"/>
      <c r="R15" s="55"/>
      <c r="S15" s="21">
        <v>146600</v>
      </c>
      <c r="T15" s="21"/>
      <c r="U15" s="21">
        <v>383280</v>
      </c>
      <c r="V15" s="21">
        <v>1410</v>
      </c>
      <c r="W15" s="55"/>
      <c r="X15" s="21">
        <v>2200</v>
      </c>
      <c r="Y15" s="55"/>
      <c r="Z15" s="55"/>
      <c r="AA15" s="55"/>
      <c r="AB15" s="55"/>
      <c r="AC15" s="55"/>
      <c r="AD15" s="21">
        <v>0</v>
      </c>
      <c r="AE15" s="21"/>
      <c r="AF15" s="21">
        <v>84180</v>
      </c>
      <c r="AG15" s="21">
        <v>18880</v>
      </c>
      <c r="AH15" s="55"/>
      <c r="AI15" s="21">
        <v>76840</v>
      </c>
      <c r="AJ15" s="21">
        <v>110660</v>
      </c>
      <c r="AK15" s="21">
        <v>22660</v>
      </c>
      <c r="AL15" s="55"/>
      <c r="AM15" s="55"/>
      <c r="AN15" s="55"/>
      <c r="AO15" s="21">
        <v>38500</v>
      </c>
      <c r="AP15" s="61">
        <f t="shared" si="3"/>
        <v>1231550</v>
      </c>
      <c r="AQ15" s="38">
        <f t="shared" si="0"/>
        <v>0.3768178466415159</v>
      </c>
      <c r="AR15" s="43">
        <f t="shared" si="1"/>
        <v>3268290</v>
      </c>
    </row>
    <row r="16" spans="1:44" ht="12.75">
      <c r="A16" s="16" t="s">
        <v>9</v>
      </c>
      <c r="B16" s="21">
        <v>2205420</v>
      </c>
      <c r="C16" s="53">
        <f t="shared" si="2"/>
        <v>2205420</v>
      </c>
      <c r="D16" s="21">
        <v>135640</v>
      </c>
      <c r="E16" s="21">
        <v>39500</v>
      </c>
      <c r="F16" s="55"/>
      <c r="G16" s="55"/>
      <c r="H16" s="21">
        <v>130200</v>
      </c>
      <c r="I16" s="21">
        <v>93860</v>
      </c>
      <c r="J16" s="55"/>
      <c r="K16" s="21">
        <v>4300</v>
      </c>
      <c r="L16" s="55"/>
      <c r="M16" s="55"/>
      <c r="N16" s="21">
        <v>0</v>
      </c>
      <c r="O16" s="55"/>
      <c r="P16" s="21"/>
      <c r="Q16" s="55"/>
      <c r="R16" s="55"/>
      <c r="S16" s="21">
        <v>120400</v>
      </c>
      <c r="T16" s="21"/>
      <c r="U16" s="21">
        <v>392380</v>
      </c>
      <c r="V16" s="21">
        <v>1000</v>
      </c>
      <c r="W16" s="55"/>
      <c r="X16" s="21">
        <v>3380</v>
      </c>
      <c r="Y16" s="55"/>
      <c r="Z16" s="55"/>
      <c r="AA16" s="55"/>
      <c r="AB16" s="55"/>
      <c r="AC16" s="55"/>
      <c r="AD16" s="21">
        <v>0</v>
      </c>
      <c r="AE16" s="21">
        <v>1000</v>
      </c>
      <c r="AF16" s="21">
        <v>65940</v>
      </c>
      <c r="AG16" s="21">
        <v>20340</v>
      </c>
      <c r="AH16" s="55"/>
      <c r="AI16" s="21">
        <v>79820</v>
      </c>
      <c r="AJ16" s="21">
        <v>132160</v>
      </c>
      <c r="AK16" s="21">
        <v>9140</v>
      </c>
      <c r="AL16" s="55"/>
      <c r="AM16" s="55"/>
      <c r="AN16" s="55"/>
      <c r="AO16" s="21">
        <v>26380</v>
      </c>
      <c r="AP16" s="61">
        <f t="shared" si="3"/>
        <v>1255440</v>
      </c>
      <c r="AQ16" s="38">
        <f t="shared" si="0"/>
        <v>0.36275376640488205</v>
      </c>
      <c r="AR16" s="43">
        <f t="shared" si="1"/>
        <v>3460860</v>
      </c>
    </row>
    <row r="17" spans="1:44" ht="12.75">
      <c r="A17" s="16" t="s">
        <v>10</v>
      </c>
      <c r="B17" s="21">
        <v>1934520</v>
      </c>
      <c r="C17" s="53">
        <f t="shared" si="2"/>
        <v>1934520</v>
      </c>
      <c r="D17" s="21">
        <v>86380</v>
      </c>
      <c r="E17" s="21">
        <v>39020</v>
      </c>
      <c r="F17" s="55"/>
      <c r="G17" s="55"/>
      <c r="H17" s="21">
        <v>97900</v>
      </c>
      <c r="I17" s="21">
        <v>90900</v>
      </c>
      <c r="J17" s="55"/>
      <c r="K17" s="21">
        <v>3480</v>
      </c>
      <c r="L17" s="55"/>
      <c r="M17" s="55"/>
      <c r="N17" s="21">
        <v>0</v>
      </c>
      <c r="O17" s="55"/>
      <c r="P17" s="21">
        <v>17160</v>
      </c>
      <c r="Q17" s="55"/>
      <c r="R17" s="55"/>
      <c r="S17" s="21">
        <v>234920</v>
      </c>
      <c r="T17" s="21"/>
      <c r="U17" s="21">
        <v>346180</v>
      </c>
      <c r="V17" s="21">
        <v>320</v>
      </c>
      <c r="W17" s="55"/>
      <c r="X17" s="21">
        <v>9580</v>
      </c>
      <c r="Y17" s="55"/>
      <c r="Z17" s="55"/>
      <c r="AA17" s="55"/>
      <c r="AB17" s="55"/>
      <c r="AC17" s="55"/>
      <c r="AD17" s="21">
        <v>3300</v>
      </c>
      <c r="AE17" s="21">
        <v>2080</v>
      </c>
      <c r="AF17" s="21">
        <v>29120</v>
      </c>
      <c r="AG17" s="21">
        <v>18860</v>
      </c>
      <c r="AH17" s="55">
        <v>360</v>
      </c>
      <c r="AI17" s="21">
        <v>53340</v>
      </c>
      <c r="AJ17" s="21">
        <v>100940</v>
      </c>
      <c r="AK17" s="21">
        <v>21720</v>
      </c>
      <c r="AL17" s="55"/>
      <c r="AM17" s="55"/>
      <c r="AN17" s="55"/>
      <c r="AO17" s="21">
        <v>22580</v>
      </c>
      <c r="AP17" s="61">
        <f t="shared" si="3"/>
        <v>1178140</v>
      </c>
      <c r="AQ17" s="38">
        <f t="shared" si="0"/>
        <v>0.37849941850378777</v>
      </c>
      <c r="AR17" s="43">
        <f t="shared" si="1"/>
        <v>3112660</v>
      </c>
    </row>
    <row r="18" spans="1:44" ht="12.75">
      <c r="A18" s="16" t="s">
        <v>11</v>
      </c>
      <c r="B18" s="21">
        <v>1951400</v>
      </c>
      <c r="C18" s="53">
        <f t="shared" si="2"/>
        <v>1951400</v>
      </c>
      <c r="D18" s="21">
        <v>89960</v>
      </c>
      <c r="E18" s="21">
        <v>42240</v>
      </c>
      <c r="F18" s="55"/>
      <c r="G18" s="55"/>
      <c r="H18" s="21">
        <v>100300</v>
      </c>
      <c r="I18" s="21">
        <v>61440</v>
      </c>
      <c r="J18" s="55"/>
      <c r="K18" s="21"/>
      <c r="L18" s="55"/>
      <c r="M18" s="55"/>
      <c r="N18" s="21">
        <v>0</v>
      </c>
      <c r="O18" s="55"/>
      <c r="P18" s="21"/>
      <c r="Q18" s="55"/>
      <c r="R18" s="55"/>
      <c r="S18" s="21">
        <v>197120</v>
      </c>
      <c r="T18" s="21"/>
      <c r="U18" s="21">
        <v>364940</v>
      </c>
      <c r="V18" s="21">
        <v>1400</v>
      </c>
      <c r="W18" s="55"/>
      <c r="X18" s="21">
        <v>2000</v>
      </c>
      <c r="Y18" s="55"/>
      <c r="Z18" s="55"/>
      <c r="AA18" s="55"/>
      <c r="AB18" s="55"/>
      <c r="AC18" s="55"/>
      <c r="AD18" s="21">
        <v>140</v>
      </c>
      <c r="AE18" s="21">
        <v>60</v>
      </c>
      <c r="AF18" s="21">
        <v>42300</v>
      </c>
      <c r="AG18" s="21">
        <v>15940</v>
      </c>
      <c r="AH18" s="55"/>
      <c r="AI18" s="21">
        <v>14800</v>
      </c>
      <c r="AJ18" s="21">
        <v>128760</v>
      </c>
      <c r="AK18" s="21">
        <v>16740</v>
      </c>
      <c r="AL18" s="55"/>
      <c r="AM18" s="55"/>
      <c r="AN18" s="55"/>
      <c r="AO18" s="21">
        <v>56740</v>
      </c>
      <c r="AP18" s="61">
        <f t="shared" si="3"/>
        <v>1134880</v>
      </c>
      <c r="AQ18" s="38">
        <f t="shared" si="0"/>
        <v>0.3677177702606374</v>
      </c>
      <c r="AR18" s="43">
        <f t="shared" si="1"/>
        <v>3086280</v>
      </c>
    </row>
    <row r="19" spans="1:44" ht="12.75">
      <c r="A19" s="16" t="s">
        <v>12</v>
      </c>
      <c r="B19" s="21">
        <v>1901360</v>
      </c>
      <c r="C19" s="53">
        <f t="shared" si="2"/>
        <v>1901360</v>
      </c>
      <c r="D19" s="21">
        <v>90060</v>
      </c>
      <c r="E19" s="21">
        <v>36820</v>
      </c>
      <c r="F19" s="55">
        <v>47200</v>
      </c>
      <c r="G19" s="55"/>
      <c r="H19" s="21">
        <v>98940</v>
      </c>
      <c r="I19" s="21">
        <v>58140</v>
      </c>
      <c r="J19" s="55"/>
      <c r="K19" s="21">
        <v>12160</v>
      </c>
      <c r="L19" s="55"/>
      <c r="M19" s="55"/>
      <c r="N19" s="21">
        <v>0</v>
      </c>
      <c r="O19" s="55"/>
      <c r="P19" s="21"/>
      <c r="Q19" s="55"/>
      <c r="R19" s="55"/>
      <c r="S19" s="21">
        <v>211460</v>
      </c>
      <c r="T19" s="21"/>
      <c r="U19" s="21">
        <v>377320</v>
      </c>
      <c r="V19" s="21">
        <v>0</v>
      </c>
      <c r="W19" s="55"/>
      <c r="X19" s="21">
        <v>2840</v>
      </c>
      <c r="Y19" s="55"/>
      <c r="Z19" s="55"/>
      <c r="AA19" s="55">
        <v>380</v>
      </c>
      <c r="AB19" s="55"/>
      <c r="AC19" s="55"/>
      <c r="AD19" s="21">
        <v>0</v>
      </c>
      <c r="AE19" s="21"/>
      <c r="AF19" s="21">
        <v>40540</v>
      </c>
      <c r="AG19" s="21">
        <v>15860</v>
      </c>
      <c r="AH19" s="55">
        <v>1290</v>
      </c>
      <c r="AI19" s="21">
        <v>41280</v>
      </c>
      <c r="AJ19" s="21">
        <v>151640</v>
      </c>
      <c r="AK19" s="21">
        <v>29840</v>
      </c>
      <c r="AL19" s="55"/>
      <c r="AM19" s="55"/>
      <c r="AN19" s="55"/>
      <c r="AO19" s="21">
        <v>55400</v>
      </c>
      <c r="AP19" s="61">
        <f t="shared" si="3"/>
        <v>1271170</v>
      </c>
      <c r="AQ19" s="38">
        <f t="shared" si="0"/>
        <v>0.4006802142138924</v>
      </c>
      <c r="AR19" s="43">
        <f t="shared" si="1"/>
        <v>3172530</v>
      </c>
    </row>
    <row r="20" spans="1:44" ht="12.75">
      <c r="A20" s="16" t="s">
        <v>13</v>
      </c>
      <c r="B20" s="21">
        <v>2046200</v>
      </c>
      <c r="C20" s="53">
        <f t="shared" si="2"/>
        <v>2046200</v>
      </c>
      <c r="D20" s="21">
        <v>102540</v>
      </c>
      <c r="E20" s="21">
        <v>39200</v>
      </c>
      <c r="F20" s="55">
        <v>57880</v>
      </c>
      <c r="G20" s="55"/>
      <c r="H20" s="21">
        <v>81020</v>
      </c>
      <c r="I20" s="21">
        <v>78900</v>
      </c>
      <c r="J20" s="55"/>
      <c r="K20" s="21">
        <v>3360</v>
      </c>
      <c r="L20" s="55"/>
      <c r="M20" s="55"/>
      <c r="N20" s="21">
        <v>0</v>
      </c>
      <c r="O20" s="55"/>
      <c r="P20" s="21"/>
      <c r="Q20" s="55"/>
      <c r="R20" s="55"/>
      <c r="S20" s="21">
        <v>188580</v>
      </c>
      <c r="T20" s="21"/>
      <c r="U20" s="21">
        <v>433520</v>
      </c>
      <c r="V20" s="21">
        <v>2020</v>
      </c>
      <c r="W20" s="55"/>
      <c r="X20" s="21">
        <v>2260</v>
      </c>
      <c r="Y20" s="55"/>
      <c r="Z20" s="55"/>
      <c r="AA20" s="55"/>
      <c r="AB20" s="55"/>
      <c r="AC20" s="55"/>
      <c r="AD20" s="21">
        <v>0</v>
      </c>
      <c r="AE20" s="21"/>
      <c r="AF20" s="21">
        <v>32280</v>
      </c>
      <c r="AG20" s="21">
        <v>1920</v>
      </c>
      <c r="AH20" s="55">
        <v>4070</v>
      </c>
      <c r="AI20" s="21">
        <v>84780</v>
      </c>
      <c r="AJ20" s="21">
        <v>113260</v>
      </c>
      <c r="AK20" s="21">
        <v>14980</v>
      </c>
      <c r="AL20" s="55"/>
      <c r="AM20" s="55"/>
      <c r="AN20" s="55"/>
      <c r="AO20" s="21">
        <v>33820</v>
      </c>
      <c r="AP20" s="61">
        <f t="shared" si="3"/>
        <v>1274390</v>
      </c>
      <c r="AQ20" s="38">
        <f t="shared" si="0"/>
        <v>0.3837842070234507</v>
      </c>
      <c r="AR20" s="43">
        <f t="shared" si="1"/>
        <v>3320590</v>
      </c>
    </row>
    <row r="21" spans="1:44" ht="12.75">
      <c r="A21" s="16"/>
      <c r="B21" s="21"/>
      <c r="C21" s="54"/>
      <c r="D21" s="21"/>
      <c r="E21" s="21"/>
      <c r="F21" s="55"/>
      <c r="G21" s="55"/>
      <c r="H21" s="21"/>
      <c r="I21" s="31"/>
      <c r="J21" s="55"/>
      <c r="K21" s="21"/>
      <c r="L21" s="55"/>
      <c r="M21" s="55"/>
      <c r="N21" s="31"/>
      <c r="O21" s="55"/>
      <c r="P21" s="26"/>
      <c r="Q21" s="55"/>
      <c r="R21" s="55"/>
      <c r="S21" s="32"/>
      <c r="T21" s="32"/>
      <c r="U21" s="31"/>
      <c r="V21" s="31"/>
      <c r="W21" s="55"/>
      <c r="X21" s="31"/>
      <c r="Y21" s="55"/>
      <c r="Z21" s="55"/>
      <c r="AA21" s="55"/>
      <c r="AB21" s="55"/>
      <c r="AC21" s="55"/>
      <c r="AD21" s="21"/>
      <c r="AE21" s="21"/>
      <c r="AF21" s="21"/>
      <c r="AG21" s="21"/>
      <c r="AH21" s="55"/>
      <c r="AI21" s="21"/>
      <c r="AJ21" s="21"/>
      <c r="AK21" s="21"/>
      <c r="AL21" s="55"/>
      <c r="AM21" s="55"/>
      <c r="AN21" s="55"/>
      <c r="AO21" s="21"/>
      <c r="AP21" s="62"/>
      <c r="AQ21" s="39"/>
      <c r="AR21" s="41"/>
    </row>
    <row r="22" spans="1:44" ht="13.5" thickBot="1">
      <c r="A22" s="20" t="s">
        <v>19</v>
      </c>
      <c r="B22" s="21">
        <f>SUM(B9:B20)</f>
        <v>24098860</v>
      </c>
      <c r="C22" s="53">
        <f t="shared" si="2"/>
        <v>24098860</v>
      </c>
      <c r="D22" s="21">
        <f>SUM(D9:D21)</f>
        <v>1507860</v>
      </c>
      <c r="E22" s="21">
        <f aca="true" t="shared" si="4" ref="E22:AO22">SUM(E9:E21)</f>
        <v>514660</v>
      </c>
      <c r="F22" s="21">
        <f t="shared" si="4"/>
        <v>105080</v>
      </c>
      <c r="G22" s="21">
        <f t="shared" si="4"/>
        <v>0</v>
      </c>
      <c r="H22" s="21">
        <f t="shared" si="4"/>
        <v>979460</v>
      </c>
      <c r="I22" s="21">
        <f t="shared" si="4"/>
        <v>734160</v>
      </c>
      <c r="J22" s="21">
        <f t="shared" si="4"/>
        <v>0</v>
      </c>
      <c r="K22" s="21">
        <f t="shared" si="4"/>
        <v>47040</v>
      </c>
      <c r="L22" s="21">
        <f t="shared" si="4"/>
        <v>0</v>
      </c>
      <c r="M22" s="21">
        <f t="shared" si="4"/>
        <v>0</v>
      </c>
      <c r="N22" s="21">
        <f t="shared" si="4"/>
        <v>17550</v>
      </c>
      <c r="O22" s="21">
        <f t="shared" si="4"/>
        <v>0</v>
      </c>
      <c r="P22" s="21">
        <f t="shared" si="4"/>
        <v>261420</v>
      </c>
      <c r="Q22" s="21">
        <f t="shared" si="4"/>
        <v>0</v>
      </c>
      <c r="R22" s="21">
        <f t="shared" si="4"/>
        <v>0</v>
      </c>
      <c r="S22" s="21">
        <f t="shared" si="4"/>
        <v>1860830</v>
      </c>
      <c r="T22" s="21"/>
      <c r="U22" s="21">
        <f t="shared" si="4"/>
        <v>4051490</v>
      </c>
      <c r="V22" s="21">
        <f t="shared" si="4"/>
        <v>7110</v>
      </c>
      <c r="W22" s="21">
        <f t="shared" si="4"/>
        <v>0</v>
      </c>
      <c r="X22" s="21">
        <f t="shared" si="4"/>
        <v>34680</v>
      </c>
      <c r="Y22" s="21">
        <f t="shared" si="4"/>
        <v>0</v>
      </c>
      <c r="Z22" s="21">
        <f t="shared" si="4"/>
        <v>0</v>
      </c>
      <c r="AA22" s="21">
        <f t="shared" si="4"/>
        <v>380</v>
      </c>
      <c r="AB22" s="21">
        <f t="shared" si="4"/>
        <v>0</v>
      </c>
      <c r="AC22" s="21">
        <f t="shared" si="4"/>
        <v>0</v>
      </c>
      <c r="AD22" s="21">
        <f t="shared" si="4"/>
        <v>6720</v>
      </c>
      <c r="AE22" s="21">
        <f t="shared" si="4"/>
        <v>17180</v>
      </c>
      <c r="AF22" s="21">
        <f t="shared" si="4"/>
        <v>719800</v>
      </c>
      <c r="AG22" s="21">
        <f t="shared" si="4"/>
        <v>175720</v>
      </c>
      <c r="AH22" s="21">
        <f t="shared" si="4"/>
        <v>5720</v>
      </c>
      <c r="AI22" s="21">
        <f t="shared" si="4"/>
        <v>565360</v>
      </c>
      <c r="AJ22" s="21">
        <f t="shared" si="4"/>
        <v>1282200</v>
      </c>
      <c r="AK22" s="21">
        <f t="shared" si="4"/>
        <v>346140</v>
      </c>
      <c r="AL22" s="21">
        <f t="shared" si="4"/>
        <v>0</v>
      </c>
      <c r="AM22" s="21">
        <f t="shared" si="4"/>
        <v>0</v>
      </c>
      <c r="AN22" s="21"/>
      <c r="AO22" s="21">
        <f t="shared" si="4"/>
        <v>595000</v>
      </c>
      <c r="AP22" s="63">
        <f>SUM(AP9:AP20)</f>
        <v>13835560</v>
      </c>
      <c r="AQ22" s="40">
        <f>AP22/(C22+AP22)</f>
        <v>0.3647231195310222</v>
      </c>
      <c r="AR22" s="44">
        <f>C22+AP22</f>
        <v>37934420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R22"/>
  <sheetViews>
    <sheetView zoomScale="90" zoomScaleNormal="90" zoomScalePageLayoutView="0" workbookViewId="0" topLeftCell="A1">
      <selection activeCell="AP12" sqref="AP12"/>
    </sheetView>
  </sheetViews>
  <sheetFormatPr defaultColWidth="9.140625" defaultRowHeight="12.75"/>
  <cols>
    <col min="2" max="2" width="12.8515625" style="0" customWidth="1"/>
    <col min="3" max="3" width="25.28125" style="0" customWidth="1"/>
    <col min="4" max="4" width="10.140625" style="0" customWidth="1"/>
    <col min="6" max="6" width="7.7109375" style="0" bestFit="1" customWidth="1"/>
    <col min="7" max="7" width="8.57421875" style="0" customWidth="1"/>
    <col min="8" max="9" width="8.57421875" style="0" bestFit="1" customWidth="1"/>
    <col min="10" max="10" width="10.140625" style="0" customWidth="1"/>
    <col min="11" max="11" width="10.57421875" style="0" customWidth="1"/>
    <col min="13" max="13" width="8.7109375" style="0" bestFit="1" customWidth="1"/>
    <col min="14" max="15" width="8.7109375" style="0" customWidth="1"/>
    <col min="16" max="16" width="9.28125" style="0" customWidth="1"/>
    <col min="17" max="17" width="10.7109375" style="0" customWidth="1"/>
    <col min="18" max="18" width="10.28125" style="0" customWidth="1"/>
    <col min="21" max="21" width="10.140625" style="0" customWidth="1"/>
    <col min="22" max="22" width="10.57421875" style="0" customWidth="1"/>
    <col min="27" max="27" width="12.28125" style="0" customWidth="1"/>
    <col min="30" max="30" width="9.8515625" style="0" bestFit="1" customWidth="1"/>
    <col min="31" max="31" width="12.140625" style="0" customWidth="1"/>
    <col min="44" max="44" width="13.57421875" style="0" customWidth="1"/>
  </cols>
  <sheetData>
    <row r="1" spans="1:29" ht="18" customHeight="1">
      <c r="A1" s="2"/>
      <c r="B1" s="3" t="s">
        <v>15</v>
      </c>
      <c r="C1" s="4">
        <v>5.04</v>
      </c>
      <c r="E1" s="56" t="s">
        <v>81</v>
      </c>
      <c r="F1" s="5"/>
      <c r="G1" s="50"/>
      <c r="H1" s="50"/>
      <c r="I1" s="50"/>
      <c r="J1" s="50"/>
      <c r="K1" s="50"/>
      <c r="L1" s="50"/>
      <c r="M1" s="50"/>
      <c r="N1" s="24"/>
      <c r="O1" s="24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.75">
      <c r="A2" s="7"/>
      <c r="B2" s="33" t="s">
        <v>0</v>
      </c>
      <c r="C2" s="9">
        <v>25492</v>
      </c>
      <c r="E2" s="5"/>
      <c r="F2" s="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2.75">
      <c r="A3" s="7"/>
      <c r="B3" s="36" t="s">
        <v>29</v>
      </c>
      <c r="C3" s="30" t="e">
        <f>C4/C2</f>
        <v>#REF!</v>
      </c>
      <c r="E3" s="5"/>
      <c r="F3" s="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2.75">
      <c r="A4" s="7"/>
      <c r="B4" s="34" t="s">
        <v>16</v>
      </c>
      <c r="C4" s="9" t="e">
        <f>H22+#REF!</f>
        <v>#REF!</v>
      </c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2.75">
      <c r="A5" s="7"/>
      <c r="B5" s="34" t="s">
        <v>22</v>
      </c>
      <c r="C5" s="9">
        <f>H22</f>
        <v>801220</v>
      </c>
      <c r="E5" s="5"/>
      <c r="F5" s="5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2.75">
      <c r="A6" s="7"/>
      <c r="B6" s="34" t="s">
        <v>17</v>
      </c>
      <c r="C6" s="9" t="e">
        <f>#REF!</f>
        <v>#REF!</v>
      </c>
      <c r="E6" s="5"/>
      <c r="F6" s="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3.5" thickBot="1">
      <c r="A7" s="7"/>
      <c r="B7" s="35" t="s">
        <v>1</v>
      </c>
      <c r="C7" s="12" t="e">
        <f>C6/C4</f>
        <v>#REF!</v>
      </c>
      <c r="E7" s="5"/>
      <c r="F7" s="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44" ht="48">
      <c r="A8" s="6" t="s">
        <v>35</v>
      </c>
      <c r="B8" s="13" t="s">
        <v>31</v>
      </c>
      <c r="C8" s="14" t="s">
        <v>18</v>
      </c>
      <c r="D8" s="28" t="s">
        <v>46</v>
      </c>
      <c r="E8" s="28" t="s">
        <v>47</v>
      </c>
      <c r="F8" s="28" t="s">
        <v>38</v>
      </c>
      <c r="G8" s="28" t="s">
        <v>39</v>
      </c>
      <c r="H8" s="28" t="s">
        <v>49</v>
      </c>
      <c r="I8" s="28" t="s">
        <v>50</v>
      </c>
      <c r="J8" s="28" t="s">
        <v>40</v>
      </c>
      <c r="K8" s="28" t="s">
        <v>48</v>
      </c>
      <c r="L8" s="28" t="s">
        <v>76</v>
      </c>
      <c r="M8" s="28" t="s">
        <v>41</v>
      </c>
      <c r="N8" s="28" t="s">
        <v>44</v>
      </c>
      <c r="O8" s="28" t="s">
        <v>68</v>
      </c>
      <c r="P8" s="28" t="s">
        <v>42</v>
      </c>
      <c r="Q8" s="28" t="s">
        <v>43</v>
      </c>
      <c r="R8" s="28" t="s">
        <v>45</v>
      </c>
      <c r="S8" s="28" t="s">
        <v>51</v>
      </c>
      <c r="T8" s="28" t="s">
        <v>82</v>
      </c>
      <c r="U8" s="28" t="s">
        <v>52</v>
      </c>
      <c r="V8" s="28" t="s">
        <v>54</v>
      </c>
      <c r="W8" s="28" t="s">
        <v>69</v>
      </c>
      <c r="X8" s="28" t="s">
        <v>55</v>
      </c>
      <c r="Y8" s="28" t="s">
        <v>56</v>
      </c>
      <c r="Z8" s="29" t="s">
        <v>72</v>
      </c>
      <c r="AA8" s="28" t="s">
        <v>57</v>
      </c>
      <c r="AB8" s="28" t="s">
        <v>60</v>
      </c>
      <c r="AC8" s="28" t="s">
        <v>61</v>
      </c>
      <c r="AD8" s="28" t="s">
        <v>58</v>
      </c>
      <c r="AE8" s="28" t="s">
        <v>59</v>
      </c>
      <c r="AF8" s="28" t="s">
        <v>67</v>
      </c>
      <c r="AG8" s="28" t="s">
        <v>62</v>
      </c>
      <c r="AH8" s="29" t="s">
        <v>63</v>
      </c>
      <c r="AI8" s="28" t="s">
        <v>53</v>
      </c>
      <c r="AJ8" s="29" t="s">
        <v>64</v>
      </c>
      <c r="AK8" s="29" t="s">
        <v>65</v>
      </c>
      <c r="AL8" s="29" t="s">
        <v>37</v>
      </c>
      <c r="AM8" s="52" t="s">
        <v>78</v>
      </c>
      <c r="AN8" s="28" t="s">
        <v>86</v>
      </c>
      <c r="AO8" s="49" t="s">
        <v>66</v>
      </c>
      <c r="AP8" s="15" t="s">
        <v>20</v>
      </c>
      <c r="AQ8" s="37" t="s">
        <v>14</v>
      </c>
      <c r="AR8" s="42" t="s">
        <v>30</v>
      </c>
    </row>
    <row r="9" spans="1:44" ht="12.75">
      <c r="A9" s="16" t="s">
        <v>2</v>
      </c>
      <c r="B9" s="21">
        <v>260520</v>
      </c>
      <c r="C9" s="53">
        <f>B9</f>
        <v>260520</v>
      </c>
      <c r="D9" s="21">
        <v>22300</v>
      </c>
      <c r="E9" s="21">
        <v>0</v>
      </c>
      <c r="F9" s="55"/>
      <c r="G9" s="55"/>
      <c r="H9" s="21">
        <v>66940</v>
      </c>
      <c r="I9" s="21">
        <v>40540</v>
      </c>
      <c r="J9" s="55"/>
      <c r="K9" s="55"/>
      <c r="L9" s="55"/>
      <c r="M9" s="55"/>
      <c r="N9" s="55"/>
      <c r="O9" s="55"/>
      <c r="P9" s="21">
        <v>143400</v>
      </c>
      <c r="Q9" s="55"/>
      <c r="R9" s="55"/>
      <c r="S9" s="21">
        <v>56380</v>
      </c>
      <c r="T9" s="21"/>
      <c r="U9" s="21">
        <v>184400</v>
      </c>
      <c r="V9" s="21">
        <v>3480</v>
      </c>
      <c r="W9" s="55"/>
      <c r="X9" s="21">
        <v>320</v>
      </c>
      <c r="Y9" s="21">
        <v>0</v>
      </c>
      <c r="Z9" s="55"/>
      <c r="AA9" s="21">
        <v>0</v>
      </c>
      <c r="AB9" s="55"/>
      <c r="AC9" s="21">
        <v>0</v>
      </c>
      <c r="AD9" s="21">
        <v>120</v>
      </c>
      <c r="AE9" s="21">
        <v>0</v>
      </c>
      <c r="AF9" s="21">
        <v>4580</v>
      </c>
      <c r="AG9" s="21">
        <v>380</v>
      </c>
      <c r="AH9" s="55"/>
      <c r="AI9" s="55"/>
      <c r="AJ9" s="21">
        <v>0</v>
      </c>
      <c r="AK9" s="21">
        <v>8740</v>
      </c>
      <c r="AL9" s="55"/>
      <c r="AM9" s="55"/>
      <c r="AN9" s="55"/>
      <c r="AO9" s="21">
        <v>5440</v>
      </c>
      <c r="AP9" s="61">
        <f>SUM(D9:AO9)</f>
        <v>537020</v>
      </c>
      <c r="AQ9" s="38">
        <f aca="true" t="shared" si="0" ref="AQ9:AQ20">AP9/(C9+AP9)</f>
        <v>0.6733455375278983</v>
      </c>
      <c r="AR9" s="43">
        <f aca="true" t="shared" si="1" ref="AR9:AR20">C9+AP9</f>
        <v>797540</v>
      </c>
    </row>
    <row r="10" spans="1:44" ht="12.75">
      <c r="A10" s="16" t="s">
        <v>3</v>
      </c>
      <c r="B10" s="21">
        <v>299140</v>
      </c>
      <c r="C10" s="53">
        <f aca="true" t="shared" si="2" ref="C10:C22">B10</f>
        <v>299140</v>
      </c>
      <c r="D10" s="21">
        <v>18720</v>
      </c>
      <c r="E10" s="21">
        <v>0</v>
      </c>
      <c r="F10" s="55"/>
      <c r="G10" s="55"/>
      <c r="H10" s="21">
        <v>56240</v>
      </c>
      <c r="I10" s="21">
        <v>39120</v>
      </c>
      <c r="J10" s="55"/>
      <c r="K10" s="55"/>
      <c r="L10" s="55"/>
      <c r="M10" s="55"/>
      <c r="N10" s="55"/>
      <c r="O10" s="55"/>
      <c r="P10" s="21">
        <v>151120</v>
      </c>
      <c r="Q10" s="55"/>
      <c r="R10" s="55"/>
      <c r="S10" s="21">
        <v>55680</v>
      </c>
      <c r="T10" s="21"/>
      <c r="U10" s="21">
        <v>179620</v>
      </c>
      <c r="V10" s="21">
        <v>2980</v>
      </c>
      <c r="W10" s="55"/>
      <c r="X10" s="21">
        <v>640</v>
      </c>
      <c r="Y10" s="21">
        <v>220</v>
      </c>
      <c r="Z10" s="55"/>
      <c r="AA10" s="21">
        <v>300</v>
      </c>
      <c r="AB10" s="55"/>
      <c r="AC10" s="21">
        <v>300</v>
      </c>
      <c r="AD10" s="21">
        <v>440</v>
      </c>
      <c r="AE10" s="21">
        <v>0</v>
      </c>
      <c r="AF10" s="21">
        <v>18680</v>
      </c>
      <c r="AG10" s="21">
        <v>0</v>
      </c>
      <c r="AH10" s="55"/>
      <c r="AI10" s="55"/>
      <c r="AJ10" s="21">
        <v>30700</v>
      </c>
      <c r="AK10" s="21">
        <v>27660</v>
      </c>
      <c r="AL10" s="55"/>
      <c r="AM10" s="55"/>
      <c r="AN10" s="55"/>
      <c r="AO10" s="21">
        <v>11080</v>
      </c>
      <c r="AP10" s="61">
        <f aca="true" t="shared" si="3" ref="AP10:AP20">SUM(D10:AO10)</f>
        <v>593500</v>
      </c>
      <c r="AQ10" s="38">
        <f t="shared" si="0"/>
        <v>0.6648816992292526</v>
      </c>
      <c r="AR10" s="43">
        <f t="shared" si="1"/>
        <v>892640</v>
      </c>
    </row>
    <row r="11" spans="1:44" ht="12.75">
      <c r="A11" s="16" t="s">
        <v>4</v>
      </c>
      <c r="B11" s="21">
        <v>302700</v>
      </c>
      <c r="C11" s="53">
        <f t="shared" si="2"/>
        <v>302700</v>
      </c>
      <c r="D11" s="21">
        <v>24300</v>
      </c>
      <c r="E11" s="21">
        <v>0</v>
      </c>
      <c r="F11" s="55"/>
      <c r="G11" s="55"/>
      <c r="H11" s="21">
        <v>77700</v>
      </c>
      <c r="I11" s="21">
        <v>48460</v>
      </c>
      <c r="J11" s="55"/>
      <c r="K11" s="55"/>
      <c r="L11" s="55"/>
      <c r="M11" s="55"/>
      <c r="N11" s="55"/>
      <c r="O11" s="55"/>
      <c r="P11" s="21">
        <v>151120</v>
      </c>
      <c r="Q11" s="55"/>
      <c r="R11" s="55"/>
      <c r="S11" s="21">
        <v>68940</v>
      </c>
      <c r="T11" s="21"/>
      <c r="U11" s="21">
        <v>208120</v>
      </c>
      <c r="V11" s="21">
        <v>3600</v>
      </c>
      <c r="W11" s="55"/>
      <c r="X11" s="21">
        <v>340</v>
      </c>
      <c r="Y11" s="21">
        <v>0</v>
      </c>
      <c r="Z11" s="55"/>
      <c r="AA11" s="21">
        <v>150</v>
      </c>
      <c r="AB11" s="55"/>
      <c r="AC11" s="21">
        <v>220</v>
      </c>
      <c r="AD11" s="21">
        <v>435</v>
      </c>
      <c r="AE11" s="21">
        <v>300</v>
      </c>
      <c r="AF11" s="21">
        <v>10680</v>
      </c>
      <c r="AG11" s="21">
        <v>0</v>
      </c>
      <c r="AH11" s="55"/>
      <c r="AI11" s="55"/>
      <c r="AJ11" s="21">
        <v>12140</v>
      </c>
      <c r="AK11" s="21">
        <v>31160</v>
      </c>
      <c r="AL11" s="55"/>
      <c r="AM11" s="55"/>
      <c r="AN11" s="55"/>
      <c r="AO11" s="21">
        <v>5860</v>
      </c>
      <c r="AP11" s="61">
        <f t="shared" si="3"/>
        <v>643525</v>
      </c>
      <c r="AQ11" s="38">
        <f t="shared" si="0"/>
        <v>0.6800972284604613</v>
      </c>
      <c r="AR11" s="43">
        <f t="shared" si="1"/>
        <v>946225</v>
      </c>
    </row>
    <row r="12" spans="1:44" ht="12.75">
      <c r="A12" s="16" t="s">
        <v>5</v>
      </c>
      <c r="B12" s="21">
        <v>283980</v>
      </c>
      <c r="C12" s="53">
        <f t="shared" si="2"/>
        <v>283980</v>
      </c>
      <c r="D12" s="21">
        <v>22060</v>
      </c>
      <c r="E12" s="21">
        <v>860</v>
      </c>
      <c r="F12" s="55"/>
      <c r="G12" s="55"/>
      <c r="H12" s="21">
        <v>63920</v>
      </c>
      <c r="I12" s="21">
        <v>39900</v>
      </c>
      <c r="J12" s="55"/>
      <c r="K12" s="55"/>
      <c r="L12" s="55"/>
      <c r="M12" s="55"/>
      <c r="N12" s="55"/>
      <c r="O12" s="55"/>
      <c r="P12" s="21">
        <v>73700</v>
      </c>
      <c r="Q12" s="55"/>
      <c r="R12" s="55"/>
      <c r="S12" s="21">
        <v>52640</v>
      </c>
      <c r="T12" s="21"/>
      <c r="U12" s="21">
        <v>215540</v>
      </c>
      <c r="V12" s="21">
        <v>2960</v>
      </c>
      <c r="W12" s="55"/>
      <c r="X12" s="21">
        <v>740</v>
      </c>
      <c r="Y12" s="21">
        <v>0</v>
      </c>
      <c r="Z12" s="55"/>
      <c r="AA12" s="21">
        <v>60</v>
      </c>
      <c r="AB12" s="55"/>
      <c r="AC12" s="21"/>
      <c r="AD12" s="21">
        <v>460</v>
      </c>
      <c r="AE12" s="21">
        <v>340</v>
      </c>
      <c r="AF12" s="21">
        <v>9620</v>
      </c>
      <c r="AG12" s="21">
        <v>0</v>
      </c>
      <c r="AH12" s="55"/>
      <c r="AI12" s="55"/>
      <c r="AJ12" s="21">
        <v>23640</v>
      </c>
      <c r="AK12" s="21">
        <v>32960</v>
      </c>
      <c r="AL12" s="55"/>
      <c r="AM12" s="55"/>
      <c r="AN12" s="55"/>
      <c r="AO12" s="21">
        <v>8880</v>
      </c>
      <c r="AP12" s="61">
        <f t="shared" si="3"/>
        <v>548280</v>
      </c>
      <c r="AQ12" s="38">
        <f t="shared" si="0"/>
        <v>0.6587845144546175</v>
      </c>
      <c r="AR12" s="43">
        <f t="shared" si="1"/>
        <v>832260</v>
      </c>
    </row>
    <row r="13" spans="1:44" ht="12.75">
      <c r="A13" s="16" t="s">
        <v>6</v>
      </c>
      <c r="B13" s="21">
        <v>299860</v>
      </c>
      <c r="C13" s="53">
        <f t="shared" si="2"/>
        <v>299860</v>
      </c>
      <c r="D13" s="21">
        <v>22600</v>
      </c>
      <c r="E13" s="21">
        <v>0</v>
      </c>
      <c r="F13" s="55"/>
      <c r="G13" s="55"/>
      <c r="H13" s="21">
        <v>62780</v>
      </c>
      <c r="I13" s="21">
        <v>41260</v>
      </c>
      <c r="J13" s="55"/>
      <c r="K13" s="55"/>
      <c r="L13" s="55"/>
      <c r="M13" s="55"/>
      <c r="N13" s="55"/>
      <c r="O13" s="55"/>
      <c r="P13" s="21">
        <v>87520</v>
      </c>
      <c r="Q13" s="55"/>
      <c r="R13" s="55"/>
      <c r="S13" s="21">
        <v>69980</v>
      </c>
      <c r="T13" s="21"/>
      <c r="U13" s="21">
        <v>214100</v>
      </c>
      <c r="V13" s="21">
        <v>620</v>
      </c>
      <c r="W13" s="55"/>
      <c r="X13" s="21">
        <v>560</v>
      </c>
      <c r="Y13" s="21">
        <v>0</v>
      </c>
      <c r="Z13" s="55"/>
      <c r="AA13" s="21">
        <v>250</v>
      </c>
      <c r="AB13" s="55"/>
      <c r="AC13" s="21"/>
      <c r="AD13" s="21">
        <v>330</v>
      </c>
      <c r="AE13" s="21"/>
      <c r="AF13" s="21">
        <v>5200</v>
      </c>
      <c r="AG13" s="21">
        <v>0</v>
      </c>
      <c r="AH13" s="55"/>
      <c r="AI13" s="55"/>
      <c r="AJ13" s="21">
        <v>12300</v>
      </c>
      <c r="AK13" s="21">
        <v>13040</v>
      </c>
      <c r="AL13" s="55"/>
      <c r="AM13" s="55"/>
      <c r="AN13" s="55"/>
      <c r="AO13" s="21">
        <v>13280</v>
      </c>
      <c r="AP13" s="61">
        <f t="shared" si="3"/>
        <v>543820</v>
      </c>
      <c r="AQ13" s="38">
        <f t="shared" si="0"/>
        <v>0.6445808837473924</v>
      </c>
      <c r="AR13" s="43">
        <f t="shared" si="1"/>
        <v>843680</v>
      </c>
    </row>
    <row r="14" spans="1:44" ht="12.75">
      <c r="A14" s="16" t="s">
        <v>7</v>
      </c>
      <c r="B14" s="21">
        <v>321720</v>
      </c>
      <c r="C14" s="53">
        <f t="shared" si="2"/>
        <v>321720</v>
      </c>
      <c r="D14" s="21">
        <v>21780</v>
      </c>
      <c r="E14" s="21">
        <v>0</v>
      </c>
      <c r="F14" s="55"/>
      <c r="G14" s="55"/>
      <c r="H14" s="21">
        <v>75440</v>
      </c>
      <c r="I14" s="21">
        <v>55440</v>
      </c>
      <c r="J14" s="55"/>
      <c r="K14" s="55"/>
      <c r="L14" s="55"/>
      <c r="M14" s="55"/>
      <c r="N14" s="55"/>
      <c r="O14" s="55"/>
      <c r="P14" s="21">
        <v>111320</v>
      </c>
      <c r="Q14" s="55"/>
      <c r="R14" s="55"/>
      <c r="S14" s="21">
        <v>70000</v>
      </c>
      <c r="T14" s="21"/>
      <c r="U14" s="21">
        <v>219690</v>
      </c>
      <c r="V14" s="21">
        <v>0</v>
      </c>
      <c r="W14" s="55"/>
      <c r="X14" s="21">
        <v>760</v>
      </c>
      <c r="Y14" s="21">
        <v>0</v>
      </c>
      <c r="Z14" s="55"/>
      <c r="AA14" s="21">
        <v>220</v>
      </c>
      <c r="AB14" s="55"/>
      <c r="AC14" s="21"/>
      <c r="AD14" s="21">
        <v>660</v>
      </c>
      <c r="AE14" s="21">
        <v>140</v>
      </c>
      <c r="AF14" s="21">
        <v>5260</v>
      </c>
      <c r="AG14" s="21">
        <v>0</v>
      </c>
      <c r="AH14" s="55"/>
      <c r="AI14" s="55"/>
      <c r="AJ14" s="21">
        <v>7780</v>
      </c>
      <c r="AK14" s="21">
        <v>32400</v>
      </c>
      <c r="AL14" s="55"/>
      <c r="AM14" s="55"/>
      <c r="AN14" s="55"/>
      <c r="AO14" s="21">
        <v>16240</v>
      </c>
      <c r="AP14" s="61">
        <f t="shared" si="3"/>
        <v>617130</v>
      </c>
      <c r="AQ14" s="38">
        <f t="shared" si="0"/>
        <v>0.6573254513500559</v>
      </c>
      <c r="AR14" s="43">
        <f t="shared" si="1"/>
        <v>938850</v>
      </c>
    </row>
    <row r="15" spans="1:44" ht="12.75">
      <c r="A15" s="16" t="s">
        <v>8</v>
      </c>
      <c r="B15" s="21">
        <v>293500</v>
      </c>
      <c r="C15" s="53">
        <f t="shared" si="2"/>
        <v>293500</v>
      </c>
      <c r="D15" s="21">
        <v>18980</v>
      </c>
      <c r="E15" s="21">
        <v>200</v>
      </c>
      <c r="F15" s="55"/>
      <c r="G15" s="55"/>
      <c r="H15" s="21">
        <v>68980</v>
      </c>
      <c r="I15" s="21">
        <v>46760</v>
      </c>
      <c r="J15" s="55"/>
      <c r="K15" s="55"/>
      <c r="L15" s="55"/>
      <c r="M15" s="55"/>
      <c r="N15" s="55"/>
      <c r="O15" s="55"/>
      <c r="P15" s="21">
        <v>108620</v>
      </c>
      <c r="Q15" s="55"/>
      <c r="R15" s="55"/>
      <c r="S15" s="21">
        <v>55460</v>
      </c>
      <c r="T15" s="21"/>
      <c r="U15" s="21">
        <v>195620</v>
      </c>
      <c r="V15" s="21">
        <v>5150</v>
      </c>
      <c r="W15" s="55"/>
      <c r="X15" s="21">
        <v>480</v>
      </c>
      <c r="Y15" s="21">
        <v>200</v>
      </c>
      <c r="Z15" s="55"/>
      <c r="AA15" s="21">
        <v>0</v>
      </c>
      <c r="AB15" s="55"/>
      <c r="AC15" s="21"/>
      <c r="AD15" s="21">
        <v>180</v>
      </c>
      <c r="AE15" s="21"/>
      <c r="AF15" s="21">
        <v>10260</v>
      </c>
      <c r="AG15" s="21">
        <v>0</v>
      </c>
      <c r="AH15" s="55"/>
      <c r="AI15" s="55"/>
      <c r="AJ15" s="21">
        <v>8720</v>
      </c>
      <c r="AK15" s="21">
        <v>27720</v>
      </c>
      <c r="AL15" s="55"/>
      <c r="AM15" s="55"/>
      <c r="AN15" s="55"/>
      <c r="AO15" s="21">
        <v>18340</v>
      </c>
      <c r="AP15" s="61">
        <f t="shared" si="3"/>
        <v>565670</v>
      </c>
      <c r="AQ15" s="38">
        <f t="shared" si="0"/>
        <v>0.6583912380553325</v>
      </c>
      <c r="AR15" s="43">
        <f t="shared" si="1"/>
        <v>859170</v>
      </c>
    </row>
    <row r="16" spans="1:44" ht="12.75">
      <c r="A16" s="16" t="s">
        <v>9</v>
      </c>
      <c r="B16" s="21">
        <v>265140</v>
      </c>
      <c r="C16" s="53">
        <f t="shared" si="2"/>
        <v>265140</v>
      </c>
      <c r="D16" s="21">
        <v>21000</v>
      </c>
      <c r="E16" s="21">
        <v>0</v>
      </c>
      <c r="F16" s="55"/>
      <c r="G16" s="55"/>
      <c r="H16" s="21">
        <v>59360</v>
      </c>
      <c r="I16" s="21">
        <v>62240</v>
      </c>
      <c r="J16" s="55"/>
      <c r="K16" s="55"/>
      <c r="L16" s="55"/>
      <c r="M16" s="55"/>
      <c r="N16" s="55"/>
      <c r="O16" s="55"/>
      <c r="P16" s="21">
        <v>122380</v>
      </c>
      <c r="Q16" s="55"/>
      <c r="R16" s="55"/>
      <c r="S16" s="21">
        <v>64840</v>
      </c>
      <c r="T16" s="21"/>
      <c r="U16" s="21">
        <v>202880</v>
      </c>
      <c r="V16" s="21">
        <v>2900</v>
      </c>
      <c r="W16" s="55"/>
      <c r="X16" s="21">
        <v>940</v>
      </c>
      <c r="Y16" s="21">
        <v>0</v>
      </c>
      <c r="Z16" s="55"/>
      <c r="AA16" s="21">
        <v>0</v>
      </c>
      <c r="AB16" s="55"/>
      <c r="AC16" s="21"/>
      <c r="AD16" s="21">
        <v>170</v>
      </c>
      <c r="AE16" s="21">
        <v>140</v>
      </c>
      <c r="AF16" s="21">
        <v>4860</v>
      </c>
      <c r="AG16" s="21">
        <v>0</v>
      </c>
      <c r="AH16" s="55"/>
      <c r="AI16" s="55"/>
      <c r="AJ16" s="21">
        <v>0</v>
      </c>
      <c r="AK16" s="21">
        <v>14320</v>
      </c>
      <c r="AL16" s="55"/>
      <c r="AM16" s="55"/>
      <c r="AN16" s="55"/>
      <c r="AO16" s="21">
        <v>3800</v>
      </c>
      <c r="AP16" s="61">
        <f t="shared" si="3"/>
        <v>559830</v>
      </c>
      <c r="AQ16" s="38">
        <f t="shared" si="0"/>
        <v>0.6786064947816284</v>
      </c>
      <c r="AR16" s="43">
        <f t="shared" si="1"/>
        <v>824970</v>
      </c>
    </row>
    <row r="17" spans="1:44" ht="12.75">
      <c r="A17" s="16" t="s">
        <v>10</v>
      </c>
      <c r="B17" s="21">
        <v>303600</v>
      </c>
      <c r="C17" s="53">
        <f t="shared" si="2"/>
        <v>303600</v>
      </c>
      <c r="D17" s="21">
        <v>25160</v>
      </c>
      <c r="E17" s="21">
        <v>0</v>
      </c>
      <c r="F17" s="55"/>
      <c r="G17" s="55"/>
      <c r="H17" s="21">
        <v>76220</v>
      </c>
      <c r="I17" s="21">
        <v>49700</v>
      </c>
      <c r="J17" s="55"/>
      <c r="K17" s="55"/>
      <c r="L17" s="55"/>
      <c r="M17" s="55"/>
      <c r="N17" s="55"/>
      <c r="O17" s="55"/>
      <c r="P17" s="21">
        <v>72400</v>
      </c>
      <c r="Q17" s="55"/>
      <c r="R17" s="55"/>
      <c r="S17" s="21">
        <v>65980</v>
      </c>
      <c r="T17" s="21"/>
      <c r="U17" s="21">
        <v>181200</v>
      </c>
      <c r="V17" s="21">
        <v>0</v>
      </c>
      <c r="W17" s="55"/>
      <c r="X17" s="21">
        <v>320</v>
      </c>
      <c r="Y17" s="21">
        <v>0</v>
      </c>
      <c r="Z17" s="55"/>
      <c r="AA17" s="21">
        <v>300</v>
      </c>
      <c r="AB17" s="55"/>
      <c r="AC17" s="21"/>
      <c r="AD17" s="21">
        <v>230</v>
      </c>
      <c r="AE17" s="21">
        <v>354</v>
      </c>
      <c r="AF17" s="21">
        <v>5180</v>
      </c>
      <c r="AG17" s="21">
        <v>0</v>
      </c>
      <c r="AH17" s="55"/>
      <c r="AI17" s="55"/>
      <c r="AJ17" s="21">
        <v>22920</v>
      </c>
      <c r="AK17" s="21">
        <v>23340</v>
      </c>
      <c r="AL17" s="55"/>
      <c r="AM17" s="55"/>
      <c r="AN17" s="55"/>
      <c r="AO17" s="21">
        <v>0</v>
      </c>
      <c r="AP17" s="61">
        <f t="shared" si="3"/>
        <v>523304</v>
      </c>
      <c r="AQ17" s="38">
        <f t="shared" si="0"/>
        <v>0.6328473438270948</v>
      </c>
      <c r="AR17" s="43">
        <f t="shared" si="1"/>
        <v>826904</v>
      </c>
    </row>
    <row r="18" spans="1:44" ht="12.75">
      <c r="A18" s="16" t="s">
        <v>11</v>
      </c>
      <c r="B18" s="21">
        <v>374860</v>
      </c>
      <c r="C18" s="53">
        <f t="shared" si="2"/>
        <v>374860</v>
      </c>
      <c r="D18" s="21">
        <v>24780</v>
      </c>
      <c r="E18" s="21">
        <v>0</v>
      </c>
      <c r="F18" s="55"/>
      <c r="G18" s="55"/>
      <c r="H18" s="21">
        <v>58400</v>
      </c>
      <c r="I18" s="21">
        <v>49760</v>
      </c>
      <c r="J18" s="55"/>
      <c r="K18" s="55"/>
      <c r="L18" s="55"/>
      <c r="M18" s="55"/>
      <c r="N18" s="55"/>
      <c r="O18" s="55"/>
      <c r="P18" s="21">
        <v>87240</v>
      </c>
      <c r="Q18" s="55"/>
      <c r="R18" s="55"/>
      <c r="S18" s="21">
        <v>44740</v>
      </c>
      <c r="T18" s="21"/>
      <c r="U18" s="21">
        <v>170560</v>
      </c>
      <c r="V18" s="21">
        <v>4460</v>
      </c>
      <c r="W18" s="55"/>
      <c r="X18" s="21">
        <v>320</v>
      </c>
      <c r="Y18" s="21">
        <v>0</v>
      </c>
      <c r="Z18" s="55"/>
      <c r="AA18" s="21">
        <v>280</v>
      </c>
      <c r="AB18" s="55"/>
      <c r="AC18" s="21"/>
      <c r="AD18" s="21">
        <v>70</v>
      </c>
      <c r="AE18" s="21"/>
      <c r="AF18" s="21">
        <v>8100</v>
      </c>
      <c r="AG18" s="21">
        <v>0</v>
      </c>
      <c r="AH18" s="55"/>
      <c r="AI18" s="55"/>
      <c r="AJ18" s="21">
        <v>15200</v>
      </c>
      <c r="AK18" s="21">
        <v>20620</v>
      </c>
      <c r="AL18" s="55"/>
      <c r="AM18" s="55"/>
      <c r="AN18" s="55"/>
      <c r="AO18" s="21">
        <v>0</v>
      </c>
      <c r="AP18" s="61">
        <f t="shared" si="3"/>
        <v>484530</v>
      </c>
      <c r="AQ18" s="38">
        <f t="shared" si="0"/>
        <v>0.5638068862798031</v>
      </c>
      <c r="AR18" s="43">
        <f t="shared" si="1"/>
        <v>859390</v>
      </c>
    </row>
    <row r="19" spans="1:44" ht="12.75">
      <c r="A19" s="16" t="s">
        <v>12</v>
      </c>
      <c r="B19" s="21">
        <v>330840</v>
      </c>
      <c r="C19" s="53">
        <f t="shared" si="2"/>
        <v>330840</v>
      </c>
      <c r="D19" s="21">
        <v>17600</v>
      </c>
      <c r="E19" s="21">
        <v>0</v>
      </c>
      <c r="F19" s="55"/>
      <c r="G19" s="55"/>
      <c r="H19" s="21">
        <v>56580</v>
      </c>
      <c r="I19" s="21">
        <v>61680</v>
      </c>
      <c r="J19" s="55"/>
      <c r="K19" s="55"/>
      <c r="L19" s="55"/>
      <c r="M19" s="55"/>
      <c r="N19" s="55"/>
      <c r="O19" s="55"/>
      <c r="P19" s="21">
        <v>106780</v>
      </c>
      <c r="Q19" s="55"/>
      <c r="R19" s="55"/>
      <c r="S19" s="21">
        <v>81540</v>
      </c>
      <c r="T19" s="21"/>
      <c r="U19" s="21">
        <v>183300</v>
      </c>
      <c r="V19" s="21">
        <v>3380</v>
      </c>
      <c r="W19" s="55"/>
      <c r="X19" s="21">
        <v>470</v>
      </c>
      <c r="Y19" s="21">
        <v>0</v>
      </c>
      <c r="Z19" s="55"/>
      <c r="AA19" s="21">
        <v>260</v>
      </c>
      <c r="AB19" s="55"/>
      <c r="AC19" s="21"/>
      <c r="AD19" s="21"/>
      <c r="AE19" s="21"/>
      <c r="AF19" s="21">
        <v>8060</v>
      </c>
      <c r="AG19" s="21">
        <v>0</v>
      </c>
      <c r="AH19" s="55"/>
      <c r="AI19" s="55"/>
      <c r="AJ19" s="21">
        <v>23420</v>
      </c>
      <c r="AK19" s="21">
        <v>24420</v>
      </c>
      <c r="AL19" s="55"/>
      <c r="AM19" s="55"/>
      <c r="AN19" s="55"/>
      <c r="AO19" s="21">
        <v>0</v>
      </c>
      <c r="AP19" s="61">
        <f t="shared" si="3"/>
        <v>567490</v>
      </c>
      <c r="AQ19" s="38">
        <f t="shared" si="0"/>
        <v>0.631716629746307</v>
      </c>
      <c r="AR19" s="43">
        <f t="shared" si="1"/>
        <v>898330</v>
      </c>
    </row>
    <row r="20" spans="1:44" ht="12.75">
      <c r="A20" s="16" t="s">
        <v>13</v>
      </c>
      <c r="B20" s="21">
        <v>372920</v>
      </c>
      <c r="C20" s="53">
        <f t="shared" si="2"/>
        <v>372920</v>
      </c>
      <c r="D20" s="21">
        <v>9986</v>
      </c>
      <c r="E20" s="21">
        <v>0</v>
      </c>
      <c r="F20" s="55"/>
      <c r="G20" s="55"/>
      <c r="H20" s="21">
        <v>78660</v>
      </c>
      <c r="I20" s="21">
        <v>63240</v>
      </c>
      <c r="J20" s="55"/>
      <c r="K20" s="55"/>
      <c r="L20" s="55"/>
      <c r="M20" s="55"/>
      <c r="N20" s="55"/>
      <c r="O20" s="55"/>
      <c r="P20" s="21">
        <v>107860</v>
      </c>
      <c r="Q20" s="55"/>
      <c r="R20" s="55"/>
      <c r="S20" s="21">
        <v>74004</v>
      </c>
      <c r="T20" s="21"/>
      <c r="U20" s="21">
        <v>195980</v>
      </c>
      <c r="V20" s="21">
        <v>6260</v>
      </c>
      <c r="W20" s="55"/>
      <c r="X20" s="21">
        <v>440</v>
      </c>
      <c r="Y20" s="21">
        <v>0</v>
      </c>
      <c r="Z20" s="55"/>
      <c r="AA20" s="21">
        <v>0</v>
      </c>
      <c r="AB20" s="55"/>
      <c r="AC20" s="21"/>
      <c r="AD20" s="21"/>
      <c r="AE20" s="21"/>
      <c r="AF20" s="21">
        <v>11080</v>
      </c>
      <c r="AG20" s="21">
        <v>0</v>
      </c>
      <c r="AH20" s="55"/>
      <c r="AI20" s="55"/>
      <c r="AJ20" s="21">
        <v>15220</v>
      </c>
      <c r="AK20" s="21">
        <v>23720</v>
      </c>
      <c r="AL20" s="55"/>
      <c r="AM20" s="55"/>
      <c r="AN20" s="55"/>
      <c r="AO20" s="21">
        <v>26820</v>
      </c>
      <c r="AP20" s="61">
        <f t="shared" si="3"/>
        <v>613270</v>
      </c>
      <c r="AQ20" s="38">
        <f t="shared" si="0"/>
        <v>0.6218578570052424</v>
      </c>
      <c r="AR20" s="43">
        <f t="shared" si="1"/>
        <v>986190</v>
      </c>
    </row>
    <row r="21" spans="1:44" ht="12.75">
      <c r="A21" s="16"/>
      <c r="B21" s="21"/>
      <c r="C21" s="54"/>
      <c r="D21" s="21">
        <v>0</v>
      </c>
      <c r="E21" s="21"/>
      <c r="F21" s="55"/>
      <c r="G21" s="55"/>
      <c r="H21" s="21"/>
      <c r="I21" s="31"/>
      <c r="J21" s="55"/>
      <c r="K21" s="55"/>
      <c r="L21" s="55"/>
      <c r="M21" s="55"/>
      <c r="N21" s="55"/>
      <c r="O21" s="55"/>
      <c r="P21" s="26"/>
      <c r="Q21" s="55"/>
      <c r="R21" s="55"/>
      <c r="S21" s="32"/>
      <c r="T21" s="32"/>
      <c r="U21" s="31"/>
      <c r="V21" s="31"/>
      <c r="W21" s="55"/>
      <c r="X21" s="31"/>
      <c r="Y21" s="21"/>
      <c r="Z21" s="55"/>
      <c r="AA21" s="26"/>
      <c r="AB21" s="55"/>
      <c r="AC21" s="21"/>
      <c r="AD21" s="21"/>
      <c r="AE21" s="21"/>
      <c r="AF21" s="21"/>
      <c r="AG21" s="21"/>
      <c r="AH21" s="55"/>
      <c r="AI21" s="55"/>
      <c r="AJ21" s="21"/>
      <c r="AK21" s="21"/>
      <c r="AL21" s="55"/>
      <c r="AM21" s="55"/>
      <c r="AN21" s="55"/>
      <c r="AO21" s="21"/>
      <c r="AP21" s="62"/>
      <c r="AQ21" s="39"/>
      <c r="AR21" s="41"/>
    </row>
    <row r="22" spans="1:44" ht="13.5" thickBot="1">
      <c r="A22" s="20" t="s">
        <v>19</v>
      </c>
      <c r="B22" s="21">
        <f>SUM(B9:B20)</f>
        <v>3708780</v>
      </c>
      <c r="C22" s="53">
        <f t="shared" si="2"/>
        <v>3708780</v>
      </c>
      <c r="D22" s="21">
        <f>SUM(D9:D21)</f>
        <v>249266</v>
      </c>
      <c r="E22" s="21">
        <f aca="true" t="shared" si="4" ref="E22:AO22">SUM(E9:E21)</f>
        <v>1060</v>
      </c>
      <c r="F22" s="21">
        <f t="shared" si="4"/>
        <v>0</v>
      </c>
      <c r="G22" s="21">
        <f t="shared" si="4"/>
        <v>0</v>
      </c>
      <c r="H22" s="21">
        <f t="shared" si="4"/>
        <v>801220</v>
      </c>
      <c r="I22" s="21">
        <f t="shared" si="4"/>
        <v>598100</v>
      </c>
      <c r="J22" s="21">
        <f t="shared" si="4"/>
        <v>0</v>
      </c>
      <c r="K22" s="21">
        <f t="shared" si="4"/>
        <v>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 t="shared" si="4"/>
        <v>0</v>
      </c>
      <c r="P22" s="21">
        <f t="shared" si="4"/>
        <v>1323460</v>
      </c>
      <c r="Q22" s="21">
        <f t="shared" si="4"/>
        <v>0</v>
      </c>
      <c r="R22" s="21">
        <f t="shared" si="4"/>
        <v>0</v>
      </c>
      <c r="S22" s="21">
        <f t="shared" si="4"/>
        <v>760184</v>
      </c>
      <c r="T22" s="21"/>
      <c r="U22" s="21">
        <f t="shared" si="4"/>
        <v>2351010</v>
      </c>
      <c r="V22" s="21">
        <f t="shared" si="4"/>
        <v>35790</v>
      </c>
      <c r="W22" s="21">
        <f t="shared" si="4"/>
        <v>0</v>
      </c>
      <c r="X22" s="21">
        <f t="shared" si="4"/>
        <v>6330</v>
      </c>
      <c r="Y22" s="21">
        <f t="shared" si="4"/>
        <v>420</v>
      </c>
      <c r="Z22" s="21">
        <f t="shared" si="4"/>
        <v>0</v>
      </c>
      <c r="AA22" s="21">
        <f t="shared" si="4"/>
        <v>1820</v>
      </c>
      <c r="AB22" s="21">
        <f t="shared" si="4"/>
        <v>0</v>
      </c>
      <c r="AC22" s="21">
        <f t="shared" si="4"/>
        <v>520</v>
      </c>
      <c r="AD22" s="21">
        <f t="shared" si="4"/>
        <v>3095</v>
      </c>
      <c r="AE22" s="21">
        <f t="shared" si="4"/>
        <v>1274</v>
      </c>
      <c r="AF22" s="21">
        <f t="shared" si="4"/>
        <v>101560</v>
      </c>
      <c r="AG22" s="21">
        <f t="shared" si="4"/>
        <v>380</v>
      </c>
      <c r="AH22" s="21">
        <f t="shared" si="4"/>
        <v>0</v>
      </c>
      <c r="AI22" s="21">
        <f t="shared" si="4"/>
        <v>0</v>
      </c>
      <c r="AJ22" s="21">
        <f t="shared" si="4"/>
        <v>172040</v>
      </c>
      <c r="AK22" s="21">
        <f t="shared" si="4"/>
        <v>280100</v>
      </c>
      <c r="AL22" s="21">
        <f t="shared" si="4"/>
        <v>0</v>
      </c>
      <c r="AM22" s="21">
        <f t="shared" si="4"/>
        <v>0</v>
      </c>
      <c r="AN22" s="21"/>
      <c r="AO22" s="21">
        <f t="shared" si="4"/>
        <v>109740</v>
      </c>
      <c r="AP22" s="63">
        <f>SUM(AP9:AP21)</f>
        <v>6797369</v>
      </c>
      <c r="AQ22" s="40">
        <f>AP22/(C22+AP22)</f>
        <v>0.6469895867648555</v>
      </c>
      <c r="AR22" s="44">
        <f>C22+AP22</f>
        <v>10506149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R22"/>
  <sheetViews>
    <sheetView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12.7109375" style="0" customWidth="1"/>
    <col min="2" max="2" width="25.57421875" style="0" customWidth="1"/>
    <col min="3" max="3" width="12.8515625" style="0" customWidth="1"/>
    <col min="4" max="5" width="9.8515625" style="0" customWidth="1"/>
    <col min="10" max="10" width="10.8515625" style="0" customWidth="1"/>
    <col min="11" max="11" width="11.28125" style="0" customWidth="1"/>
    <col min="17" max="17" width="10.00390625" style="0" customWidth="1"/>
    <col min="21" max="21" width="10.00390625" style="0" customWidth="1"/>
    <col min="22" max="22" width="10.140625" style="0" customWidth="1"/>
    <col min="23" max="24" width="10.7109375" style="0" customWidth="1"/>
    <col min="31" max="31" width="11.57421875" style="0" customWidth="1"/>
    <col min="35" max="35" width="12.421875" style="0" customWidth="1"/>
    <col min="42" max="42" width="11.7109375" style="0" customWidth="1"/>
  </cols>
  <sheetData>
    <row r="1" spans="1:36" ht="33">
      <c r="A1" s="2"/>
      <c r="B1" s="3" t="s">
        <v>15</v>
      </c>
      <c r="C1" s="4">
        <v>16.28</v>
      </c>
      <c r="E1" s="56" t="s">
        <v>83</v>
      </c>
      <c r="F1" s="5"/>
      <c r="G1" s="5"/>
      <c r="H1" s="57"/>
      <c r="I1" s="50"/>
      <c r="J1" s="50"/>
      <c r="K1" s="50"/>
      <c r="L1" s="50"/>
      <c r="M1" s="50"/>
      <c r="N1" s="58"/>
      <c r="O1" s="50"/>
      <c r="P1" s="24"/>
      <c r="Q1" s="24"/>
      <c r="R1" s="24"/>
      <c r="S1" s="24"/>
      <c r="T1" s="24"/>
      <c r="U1" s="24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2.75">
      <c r="A2" s="7"/>
      <c r="B2" s="8" t="s">
        <v>0</v>
      </c>
      <c r="C2" s="9">
        <v>32153</v>
      </c>
      <c r="E2" s="45"/>
      <c r="F2" s="5"/>
      <c r="G2" s="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2.75">
      <c r="A3" s="7"/>
      <c r="B3" s="10" t="s">
        <v>28</v>
      </c>
      <c r="C3" s="30">
        <f>C4/C2</f>
        <v>471.4123565452679</v>
      </c>
      <c r="E3" s="46"/>
      <c r="F3" s="5"/>
      <c r="G3" s="5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2.75">
      <c r="A4" s="7"/>
      <c r="B4" s="10" t="s">
        <v>16</v>
      </c>
      <c r="C4" s="9">
        <f>S22+AR22</f>
        <v>15157321.5</v>
      </c>
      <c r="E4" s="45"/>
      <c r="F4" s="5"/>
      <c r="G4" s="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.75">
      <c r="A5" s="7"/>
      <c r="B5" s="10" t="s">
        <v>22</v>
      </c>
      <c r="C5" s="9">
        <f>S22</f>
        <v>1049120</v>
      </c>
      <c r="E5" s="45"/>
      <c r="F5" s="5"/>
      <c r="G5" s="5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2.75">
      <c r="A6" s="7"/>
      <c r="B6" s="10" t="s">
        <v>17</v>
      </c>
      <c r="C6" s="9">
        <f>AR22</f>
        <v>14108201.5</v>
      </c>
      <c r="E6" s="45"/>
      <c r="F6" s="5"/>
      <c r="G6" s="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3.5" thickBot="1">
      <c r="A7" s="7"/>
      <c r="B7" s="11" t="s">
        <v>1</v>
      </c>
      <c r="C7" s="12">
        <f>C6/C4</f>
        <v>0.9307846046545889</v>
      </c>
      <c r="E7" s="47"/>
      <c r="F7" s="5"/>
      <c r="G7" s="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44" ht="55.5" customHeight="1">
      <c r="A8" s="6" t="s">
        <v>35</v>
      </c>
      <c r="B8" s="13" t="s">
        <v>114</v>
      </c>
      <c r="C8" s="14" t="s">
        <v>18</v>
      </c>
      <c r="D8" s="28" t="s">
        <v>46</v>
      </c>
      <c r="E8" s="28" t="s">
        <v>47</v>
      </c>
      <c r="F8" s="28" t="s">
        <v>38</v>
      </c>
      <c r="G8" s="28" t="s">
        <v>39</v>
      </c>
      <c r="H8" s="28" t="s">
        <v>49</v>
      </c>
      <c r="I8" s="28" t="s">
        <v>50</v>
      </c>
      <c r="J8" s="28" t="s">
        <v>40</v>
      </c>
      <c r="K8" s="28" t="s">
        <v>48</v>
      </c>
      <c r="L8" s="28" t="s">
        <v>76</v>
      </c>
      <c r="M8" s="28" t="s">
        <v>41</v>
      </c>
      <c r="N8" s="28" t="s">
        <v>44</v>
      </c>
      <c r="O8" s="28" t="s">
        <v>68</v>
      </c>
      <c r="P8" s="28" t="s">
        <v>42</v>
      </c>
      <c r="Q8" s="28" t="s">
        <v>43</v>
      </c>
      <c r="R8" s="28" t="s">
        <v>45</v>
      </c>
      <c r="S8" s="28" t="s">
        <v>51</v>
      </c>
      <c r="T8" s="28" t="s">
        <v>82</v>
      </c>
      <c r="U8" s="28" t="s">
        <v>52</v>
      </c>
      <c r="V8" s="28" t="s">
        <v>54</v>
      </c>
      <c r="W8" s="28" t="s">
        <v>69</v>
      </c>
      <c r="X8" s="28" t="s">
        <v>55</v>
      </c>
      <c r="Y8" s="28" t="s">
        <v>56</v>
      </c>
      <c r="Z8" s="29" t="s">
        <v>72</v>
      </c>
      <c r="AA8" s="28" t="s">
        <v>57</v>
      </c>
      <c r="AB8" s="28" t="s">
        <v>60</v>
      </c>
      <c r="AC8" s="28" t="s">
        <v>61</v>
      </c>
      <c r="AD8" s="28" t="s">
        <v>58</v>
      </c>
      <c r="AE8" s="28" t="s">
        <v>59</v>
      </c>
      <c r="AF8" s="28" t="s">
        <v>67</v>
      </c>
      <c r="AG8" s="28" t="s">
        <v>62</v>
      </c>
      <c r="AH8" s="29" t="s">
        <v>63</v>
      </c>
      <c r="AI8" s="28" t="s">
        <v>53</v>
      </c>
      <c r="AJ8" s="29" t="s">
        <v>64</v>
      </c>
      <c r="AK8" s="29" t="s">
        <v>65</v>
      </c>
      <c r="AL8" s="29" t="s">
        <v>37</v>
      </c>
      <c r="AM8" s="52" t="s">
        <v>78</v>
      </c>
      <c r="AN8" s="28" t="s">
        <v>86</v>
      </c>
      <c r="AO8" s="49" t="s">
        <v>66</v>
      </c>
      <c r="AP8" s="15" t="s">
        <v>20</v>
      </c>
      <c r="AQ8" s="37" t="s">
        <v>14</v>
      </c>
      <c r="AR8" s="42" t="s">
        <v>30</v>
      </c>
    </row>
    <row r="9" spans="1:44" ht="12.75">
      <c r="A9" s="16" t="s">
        <v>2</v>
      </c>
      <c r="B9" s="21">
        <v>314080</v>
      </c>
      <c r="C9" s="53">
        <f>B9</f>
        <v>314080</v>
      </c>
      <c r="D9" s="21">
        <v>23380</v>
      </c>
      <c r="E9" s="21">
        <v>0</v>
      </c>
      <c r="F9" s="55"/>
      <c r="G9" s="55"/>
      <c r="H9" s="21">
        <v>171980</v>
      </c>
      <c r="I9" s="21">
        <v>0</v>
      </c>
      <c r="J9" s="55"/>
      <c r="K9" s="21">
        <v>0</v>
      </c>
      <c r="L9" s="55"/>
      <c r="M9" s="31"/>
      <c r="N9" s="21">
        <v>13720</v>
      </c>
      <c r="O9" s="55"/>
      <c r="P9" s="21">
        <v>18640</v>
      </c>
      <c r="Q9" s="55"/>
      <c r="R9" s="55"/>
      <c r="S9" s="21">
        <v>77480</v>
      </c>
      <c r="T9" s="21"/>
      <c r="U9" s="21">
        <v>320880</v>
      </c>
      <c r="V9" s="21">
        <v>2900</v>
      </c>
      <c r="W9" s="21">
        <v>0</v>
      </c>
      <c r="X9" s="21">
        <v>780</v>
      </c>
      <c r="Y9" s="55"/>
      <c r="Z9" s="55"/>
      <c r="AA9" s="21">
        <v>126</v>
      </c>
      <c r="AB9" s="55"/>
      <c r="AC9" s="21">
        <v>42</v>
      </c>
      <c r="AD9" s="21">
        <v>1370</v>
      </c>
      <c r="AE9" s="21">
        <v>820</v>
      </c>
      <c r="AF9" s="21">
        <v>16440</v>
      </c>
      <c r="AG9" s="21">
        <v>0</v>
      </c>
      <c r="AH9" s="21">
        <v>0</v>
      </c>
      <c r="AI9" s="55"/>
      <c r="AJ9" s="21">
        <v>0</v>
      </c>
      <c r="AK9" s="21">
        <v>62500</v>
      </c>
      <c r="AL9" s="21">
        <v>15100</v>
      </c>
      <c r="AM9" s="21">
        <v>0</v>
      </c>
      <c r="AN9" s="21"/>
      <c r="AO9" s="21">
        <v>49960</v>
      </c>
      <c r="AP9" s="61">
        <f aca="true" t="shared" si="0" ref="AP9:AP21">SUM(D9:AO9)</f>
        <v>776118</v>
      </c>
      <c r="AQ9" s="38">
        <f aca="true" t="shared" si="1" ref="AQ9:AQ20">AP9/(C9+AP9)</f>
        <v>0.7119055437636099</v>
      </c>
      <c r="AR9" s="43">
        <f aca="true" t="shared" si="2" ref="AR9:AR20">C9+AP9</f>
        <v>1090198</v>
      </c>
    </row>
    <row r="10" spans="1:44" ht="12.75">
      <c r="A10" s="16" t="s">
        <v>3</v>
      </c>
      <c r="B10" s="21">
        <v>290340</v>
      </c>
      <c r="C10" s="53">
        <f aca="true" t="shared" si="3" ref="C10:C22">B10</f>
        <v>290340</v>
      </c>
      <c r="D10" s="21">
        <v>25220</v>
      </c>
      <c r="E10" s="21">
        <v>0</v>
      </c>
      <c r="F10" s="55"/>
      <c r="G10" s="55"/>
      <c r="H10" s="21">
        <v>141200</v>
      </c>
      <c r="I10" s="21">
        <v>0</v>
      </c>
      <c r="J10" s="55"/>
      <c r="K10" s="21">
        <v>0</v>
      </c>
      <c r="L10" s="55"/>
      <c r="M10" s="55"/>
      <c r="N10" s="21">
        <v>5260</v>
      </c>
      <c r="O10" s="55"/>
      <c r="P10" s="21">
        <v>16620</v>
      </c>
      <c r="Q10" s="55"/>
      <c r="R10" s="55"/>
      <c r="S10" s="21">
        <v>70580</v>
      </c>
      <c r="T10" s="21"/>
      <c r="U10" s="21">
        <v>299260</v>
      </c>
      <c r="V10" s="21">
        <v>1580</v>
      </c>
      <c r="W10" s="21">
        <v>0</v>
      </c>
      <c r="X10" s="21">
        <v>560</v>
      </c>
      <c r="Y10" s="55"/>
      <c r="Z10" s="55"/>
      <c r="AA10" s="21">
        <v>250</v>
      </c>
      <c r="AB10" s="55"/>
      <c r="AC10" s="21">
        <v>25</v>
      </c>
      <c r="AD10" s="21">
        <v>920</v>
      </c>
      <c r="AE10" s="21">
        <v>820</v>
      </c>
      <c r="AF10" s="21">
        <v>22040</v>
      </c>
      <c r="AG10" s="21">
        <v>0</v>
      </c>
      <c r="AH10" s="21">
        <v>0</v>
      </c>
      <c r="AI10" s="55"/>
      <c r="AJ10" s="21">
        <v>0</v>
      </c>
      <c r="AK10" s="21">
        <v>56560</v>
      </c>
      <c r="AL10" s="21">
        <v>15100</v>
      </c>
      <c r="AM10" s="21">
        <v>40</v>
      </c>
      <c r="AN10" s="21"/>
      <c r="AO10" s="21">
        <v>47740</v>
      </c>
      <c r="AP10" s="61">
        <f t="shared" si="0"/>
        <v>703775</v>
      </c>
      <c r="AQ10" s="38">
        <f t="shared" si="1"/>
        <v>0.7079412341630495</v>
      </c>
      <c r="AR10" s="43">
        <f t="shared" si="2"/>
        <v>994115</v>
      </c>
    </row>
    <row r="11" spans="1:44" ht="12.75">
      <c r="A11" s="16" t="s">
        <v>4</v>
      </c>
      <c r="B11" s="21">
        <v>306100</v>
      </c>
      <c r="C11" s="53">
        <f t="shared" si="3"/>
        <v>306100</v>
      </c>
      <c r="D11" s="21">
        <v>33780</v>
      </c>
      <c r="E11" s="21">
        <v>0</v>
      </c>
      <c r="F11" s="55"/>
      <c r="G11" s="55"/>
      <c r="H11" s="21">
        <v>146140</v>
      </c>
      <c r="I11" s="21">
        <v>0</v>
      </c>
      <c r="J11" s="55"/>
      <c r="K11" s="21">
        <v>300</v>
      </c>
      <c r="L11" s="55"/>
      <c r="M11" s="55"/>
      <c r="N11" s="21">
        <v>0</v>
      </c>
      <c r="O11" s="55"/>
      <c r="P11" s="21">
        <v>12760</v>
      </c>
      <c r="Q11" s="55"/>
      <c r="R11" s="55"/>
      <c r="S11" s="21">
        <v>69440</v>
      </c>
      <c r="T11" s="21"/>
      <c r="U11" s="21">
        <v>334580</v>
      </c>
      <c r="V11" s="21">
        <v>1420</v>
      </c>
      <c r="W11" s="21">
        <v>0</v>
      </c>
      <c r="X11" s="21">
        <v>500</v>
      </c>
      <c r="Y11" s="55"/>
      <c r="Z11" s="55"/>
      <c r="AA11" s="21">
        <v>181.5</v>
      </c>
      <c r="AB11" s="55"/>
      <c r="AC11" s="21">
        <v>100</v>
      </c>
      <c r="AD11" s="21">
        <v>1420</v>
      </c>
      <c r="AE11" s="21">
        <v>919</v>
      </c>
      <c r="AF11" s="21">
        <v>22160</v>
      </c>
      <c r="AG11" s="21">
        <v>0</v>
      </c>
      <c r="AH11" s="21"/>
      <c r="AI11" s="55"/>
      <c r="AJ11" s="21">
        <v>25960</v>
      </c>
      <c r="AK11" s="21">
        <v>69220</v>
      </c>
      <c r="AL11" s="21">
        <v>15100</v>
      </c>
      <c r="AM11" s="21">
        <v>0</v>
      </c>
      <c r="AN11" s="21"/>
      <c r="AO11" s="21">
        <v>52280</v>
      </c>
      <c r="AP11" s="61">
        <f t="shared" si="0"/>
        <v>786260.5</v>
      </c>
      <c r="AQ11" s="38">
        <f t="shared" si="1"/>
        <v>0.7197811528337028</v>
      </c>
      <c r="AR11" s="43">
        <f t="shared" si="2"/>
        <v>1092360.5</v>
      </c>
    </row>
    <row r="12" spans="1:44" ht="12.75">
      <c r="A12" s="16" t="s">
        <v>5</v>
      </c>
      <c r="B12" s="21">
        <v>303820</v>
      </c>
      <c r="C12" s="53">
        <f t="shared" si="3"/>
        <v>303820</v>
      </c>
      <c r="D12" s="21">
        <v>35620</v>
      </c>
      <c r="E12" s="21">
        <v>0</v>
      </c>
      <c r="F12" s="55"/>
      <c r="G12" s="55"/>
      <c r="H12" s="21">
        <v>148960</v>
      </c>
      <c r="I12" s="21">
        <v>0</v>
      </c>
      <c r="J12" s="55"/>
      <c r="K12" s="21"/>
      <c r="L12" s="55"/>
      <c r="M12" s="55"/>
      <c r="N12" s="21">
        <v>0</v>
      </c>
      <c r="O12" s="55"/>
      <c r="P12" s="21">
        <v>23220</v>
      </c>
      <c r="Q12" s="55"/>
      <c r="R12" s="55"/>
      <c r="S12" s="21">
        <v>74740</v>
      </c>
      <c r="T12" s="21"/>
      <c r="U12" s="21">
        <v>389700</v>
      </c>
      <c r="V12" s="21">
        <v>2460</v>
      </c>
      <c r="W12" s="21">
        <v>0</v>
      </c>
      <c r="X12" s="21">
        <v>275</v>
      </c>
      <c r="Y12" s="55"/>
      <c r="Z12" s="55"/>
      <c r="AA12" s="21">
        <v>178</v>
      </c>
      <c r="AB12" s="55"/>
      <c r="AC12" s="21">
        <v>17</v>
      </c>
      <c r="AD12" s="21">
        <v>920</v>
      </c>
      <c r="AE12" s="21">
        <v>1020</v>
      </c>
      <c r="AF12" s="21">
        <v>20680</v>
      </c>
      <c r="AG12" s="21">
        <v>0</v>
      </c>
      <c r="AH12" s="21"/>
      <c r="AI12" s="55"/>
      <c r="AJ12" s="21">
        <v>42480</v>
      </c>
      <c r="AK12" s="21">
        <v>61620</v>
      </c>
      <c r="AL12" s="21">
        <v>15100</v>
      </c>
      <c r="AM12" s="21">
        <v>0</v>
      </c>
      <c r="AN12" s="21"/>
      <c r="AO12" s="21">
        <v>48680</v>
      </c>
      <c r="AP12" s="61">
        <f t="shared" si="0"/>
        <v>865670</v>
      </c>
      <c r="AQ12" s="38">
        <f t="shared" si="1"/>
        <v>0.7402115452034648</v>
      </c>
      <c r="AR12" s="43">
        <f t="shared" si="2"/>
        <v>1169490</v>
      </c>
    </row>
    <row r="13" spans="1:44" ht="12.75">
      <c r="A13" s="16" t="s">
        <v>6</v>
      </c>
      <c r="B13" s="21">
        <v>306980</v>
      </c>
      <c r="C13" s="53">
        <f t="shared" si="3"/>
        <v>306980</v>
      </c>
      <c r="D13" s="21">
        <v>25360</v>
      </c>
      <c r="E13" s="21">
        <v>0</v>
      </c>
      <c r="F13" s="55"/>
      <c r="G13" s="55"/>
      <c r="H13" s="21">
        <v>175820</v>
      </c>
      <c r="I13" s="21">
        <v>0</v>
      </c>
      <c r="J13" s="55"/>
      <c r="K13" s="21"/>
      <c r="L13" s="55"/>
      <c r="M13" s="55"/>
      <c r="N13" s="21">
        <v>0</v>
      </c>
      <c r="O13" s="55"/>
      <c r="P13" s="21">
        <v>25800</v>
      </c>
      <c r="Q13" s="55"/>
      <c r="R13" s="55"/>
      <c r="S13" s="21">
        <v>82640</v>
      </c>
      <c r="T13" s="21"/>
      <c r="U13" s="21">
        <v>404280</v>
      </c>
      <c r="V13" s="21">
        <v>0</v>
      </c>
      <c r="W13" s="21">
        <v>0</v>
      </c>
      <c r="X13" s="21">
        <v>1310</v>
      </c>
      <c r="Y13" s="55"/>
      <c r="Z13" s="55"/>
      <c r="AA13" s="21">
        <v>140</v>
      </c>
      <c r="AB13" s="55"/>
      <c r="AC13" s="21">
        <v>25</v>
      </c>
      <c r="AD13" s="21">
        <v>1415</v>
      </c>
      <c r="AE13" s="21">
        <v>1530</v>
      </c>
      <c r="AF13" s="21">
        <v>26600</v>
      </c>
      <c r="AG13" s="21">
        <v>0</v>
      </c>
      <c r="AH13" s="21"/>
      <c r="AI13" s="55"/>
      <c r="AJ13" s="21">
        <v>59660</v>
      </c>
      <c r="AK13" s="21">
        <v>74760</v>
      </c>
      <c r="AL13" s="21">
        <v>15100</v>
      </c>
      <c r="AM13" s="21">
        <v>0</v>
      </c>
      <c r="AN13" s="21"/>
      <c r="AO13" s="21">
        <v>49140</v>
      </c>
      <c r="AP13" s="61">
        <f t="shared" si="0"/>
        <v>943580</v>
      </c>
      <c r="AQ13" s="38">
        <f t="shared" si="1"/>
        <v>0.7545259723643808</v>
      </c>
      <c r="AR13" s="43">
        <f t="shared" si="2"/>
        <v>1250560</v>
      </c>
    </row>
    <row r="14" spans="1:44" ht="12.75">
      <c r="A14" s="16" t="s">
        <v>7</v>
      </c>
      <c r="B14" s="21">
        <v>300980</v>
      </c>
      <c r="C14" s="53">
        <f t="shared" si="3"/>
        <v>300980</v>
      </c>
      <c r="D14" s="21">
        <v>24940</v>
      </c>
      <c r="E14" s="21">
        <v>0</v>
      </c>
      <c r="F14" s="55"/>
      <c r="G14" s="55"/>
      <c r="H14" s="21">
        <v>159580</v>
      </c>
      <c r="I14" s="21">
        <v>0</v>
      </c>
      <c r="J14" s="55"/>
      <c r="K14" s="21">
        <v>320</v>
      </c>
      <c r="L14" s="55"/>
      <c r="M14" s="55"/>
      <c r="N14" s="21">
        <v>0</v>
      </c>
      <c r="O14" s="55"/>
      <c r="P14" s="21">
        <v>29460</v>
      </c>
      <c r="Q14" s="55"/>
      <c r="R14" s="55"/>
      <c r="S14" s="21">
        <v>82360</v>
      </c>
      <c r="T14" s="21"/>
      <c r="U14" s="21">
        <v>394850</v>
      </c>
      <c r="V14" s="21">
        <v>2940</v>
      </c>
      <c r="W14" s="21">
        <v>0</v>
      </c>
      <c r="X14" s="21">
        <v>3800</v>
      </c>
      <c r="Y14" s="55"/>
      <c r="Z14" s="55"/>
      <c r="AA14" s="21">
        <v>180</v>
      </c>
      <c r="AB14" s="55"/>
      <c r="AC14" s="21"/>
      <c r="AD14" s="21">
        <v>6100</v>
      </c>
      <c r="AE14" s="21">
        <v>3080</v>
      </c>
      <c r="AF14" s="21">
        <v>39180</v>
      </c>
      <c r="AG14" s="21">
        <v>0</v>
      </c>
      <c r="AH14" s="21"/>
      <c r="AI14" s="55"/>
      <c r="AJ14" s="21">
        <v>69860</v>
      </c>
      <c r="AK14" s="21">
        <v>76800</v>
      </c>
      <c r="AL14" s="21">
        <v>15100</v>
      </c>
      <c r="AM14" s="21">
        <v>0</v>
      </c>
      <c r="AN14" s="21"/>
      <c r="AO14" s="21">
        <v>62380</v>
      </c>
      <c r="AP14" s="61">
        <f t="shared" si="0"/>
        <v>970930</v>
      </c>
      <c r="AQ14" s="38">
        <f t="shared" si="1"/>
        <v>0.7633637600144665</v>
      </c>
      <c r="AR14" s="43">
        <f t="shared" si="2"/>
        <v>1271910</v>
      </c>
    </row>
    <row r="15" spans="1:44" ht="12.75">
      <c r="A15" s="16" t="s">
        <v>8</v>
      </c>
      <c r="B15" s="21">
        <v>278040</v>
      </c>
      <c r="C15" s="53">
        <f t="shared" si="3"/>
        <v>278040</v>
      </c>
      <c r="D15" s="21">
        <v>25140</v>
      </c>
      <c r="E15" s="21">
        <v>1800</v>
      </c>
      <c r="F15" s="55"/>
      <c r="G15" s="55"/>
      <c r="H15" s="21">
        <v>185560</v>
      </c>
      <c r="I15" s="21">
        <v>0</v>
      </c>
      <c r="J15" s="55"/>
      <c r="K15" s="21">
        <v>420</v>
      </c>
      <c r="L15" s="55"/>
      <c r="M15" s="55"/>
      <c r="N15" s="21">
        <v>0</v>
      </c>
      <c r="O15" s="55"/>
      <c r="P15" s="21">
        <v>31600</v>
      </c>
      <c r="Q15" s="55"/>
      <c r="R15" s="55"/>
      <c r="S15" s="21">
        <v>101520</v>
      </c>
      <c r="T15" s="21"/>
      <c r="U15" s="21">
        <v>386460</v>
      </c>
      <c r="V15" s="21">
        <v>2600</v>
      </c>
      <c r="W15" s="21">
        <v>60</v>
      </c>
      <c r="X15" s="21">
        <v>1340</v>
      </c>
      <c r="Y15" s="55"/>
      <c r="Z15" s="55"/>
      <c r="AA15" s="21">
        <v>0</v>
      </c>
      <c r="AB15" s="55">
        <v>200</v>
      </c>
      <c r="AC15" s="21"/>
      <c r="AD15" s="21">
        <v>3600</v>
      </c>
      <c r="AE15" s="21">
        <v>2220</v>
      </c>
      <c r="AF15" s="21">
        <v>41620</v>
      </c>
      <c r="AG15" s="21">
        <v>560</v>
      </c>
      <c r="AH15" s="21">
        <v>1420</v>
      </c>
      <c r="AI15" s="55"/>
      <c r="AJ15" s="21">
        <v>49020</v>
      </c>
      <c r="AK15" s="21">
        <v>76340</v>
      </c>
      <c r="AL15" s="21">
        <v>15100</v>
      </c>
      <c r="AM15" s="21">
        <v>26</v>
      </c>
      <c r="AN15" s="21"/>
      <c r="AO15" s="21">
        <v>56720</v>
      </c>
      <c r="AP15" s="61">
        <f t="shared" si="0"/>
        <v>983326</v>
      </c>
      <c r="AQ15" s="38">
        <f t="shared" si="1"/>
        <v>0.7795723049455907</v>
      </c>
      <c r="AR15" s="43">
        <f t="shared" si="2"/>
        <v>1261366</v>
      </c>
    </row>
    <row r="16" spans="1:44" ht="12.75">
      <c r="A16" s="16" t="s">
        <v>9</v>
      </c>
      <c r="B16" s="21">
        <v>311660</v>
      </c>
      <c r="C16" s="53">
        <f t="shared" si="3"/>
        <v>311660</v>
      </c>
      <c r="D16" s="21">
        <v>28320</v>
      </c>
      <c r="E16" s="21">
        <v>1760</v>
      </c>
      <c r="F16" s="55"/>
      <c r="G16" s="55"/>
      <c r="H16" s="21">
        <v>181440</v>
      </c>
      <c r="I16" s="21">
        <v>1920</v>
      </c>
      <c r="J16" s="55"/>
      <c r="K16" s="21"/>
      <c r="L16" s="55"/>
      <c r="M16" s="55"/>
      <c r="N16" s="21">
        <v>0</v>
      </c>
      <c r="O16" s="55"/>
      <c r="P16" s="21">
        <v>36300</v>
      </c>
      <c r="Q16" s="55"/>
      <c r="R16" s="55"/>
      <c r="S16" s="21">
        <v>90080</v>
      </c>
      <c r="T16" s="21">
        <v>1780</v>
      </c>
      <c r="U16" s="21">
        <v>377400</v>
      </c>
      <c r="V16" s="21">
        <v>2680</v>
      </c>
      <c r="W16" s="21">
        <v>0</v>
      </c>
      <c r="X16" s="21">
        <v>1000</v>
      </c>
      <c r="Y16" s="55"/>
      <c r="Z16" s="55"/>
      <c r="AA16" s="21">
        <v>220</v>
      </c>
      <c r="AB16" s="55"/>
      <c r="AC16" s="21"/>
      <c r="AD16" s="21">
        <v>4430</v>
      </c>
      <c r="AE16" s="21">
        <v>2990</v>
      </c>
      <c r="AF16" s="21">
        <v>41380</v>
      </c>
      <c r="AG16" s="21">
        <v>0</v>
      </c>
      <c r="AH16" s="21">
        <v>820</v>
      </c>
      <c r="AI16" s="55"/>
      <c r="AJ16" s="21">
        <v>83260</v>
      </c>
      <c r="AK16" s="21">
        <v>72040</v>
      </c>
      <c r="AL16" s="21">
        <v>15100</v>
      </c>
      <c r="AM16" s="21">
        <v>0</v>
      </c>
      <c r="AN16" s="21"/>
      <c r="AO16" s="21">
        <v>37560</v>
      </c>
      <c r="AP16" s="61">
        <f t="shared" si="0"/>
        <v>980480</v>
      </c>
      <c r="AQ16" s="38">
        <f t="shared" si="1"/>
        <v>0.7588032256566626</v>
      </c>
      <c r="AR16" s="43">
        <f t="shared" si="2"/>
        <v>1292140</v>
      </c>
    </row>
    <row r="17" spans="1:44" ht="12.75">
      <c r="A17" s="16" t="s">
        <v>10</v>
      </c>
      <c r="B17" s="21">
        <v>269960</v>
      </c>
      <c r="C17" s="53">
        <f t="shared" si="3"/>
        <v>269960</v>
      </c>
      <c r="D17" s="21">
        <v>25540</v>
      </c>
      <c r="E17" s="21">
        <v>121620</v>
      </c>
      <c r="F17" s="55"/>
      <c r="G17" s="55">
        <v>300</v>
      </c>
      <c r="H17" s="21">
        <v>58440</v>
      </c>
      <c r="I17" s="21">
        <v>1940</v>
      </c>
      <c r="J17" s="55"/>
      <c r="K17" s="21">
        <v>480</v>
      </c>
      <c r="L17" s="55"/>
      <c r="M17" s="55"/>
      <c r="N17" s="21">
        <v>0</v>
      </c>
      <c r="O17" s="55"/>
      <c r="P17" s="21">
        <v>26180</v>
      </c>
      <c r="Q17" s="55"/>
      <c r="R17" s="55"/>
      <c r="S17" s="21">
        <v>99200</v>
      </c>
      <c r="T17" s="21"/>
      <c r="U17" s="21">
        <v>335260</v>
      </c>
      <c r="V17" s="21">
        <v>2440</v>
      </c>
      <c r="W17" s="21">
        <v>0</v>
      </c>
      <c r="X17" s="21">
        <v>1160</v>
      </c>
      <c r="Y17" s="55"/>
      <c r="Z17" s="55"/>
      <c r="AA17" s="21">
        <v>240</v>
      </c>
      <c r="AB17" s="55"/>
      <c r="AC17" s="21"/>
      <c r="AD17" s="21">
        <v>3600</v>
      </c>
      <c r="AE17" s="21">
        <v>1900</v>
      </c>
      <c r="AF17" s="21">
        <v>39060</v>
      </c>
      <c r="AG17" s="21">
        <v>3620</v>
      </c>
      <c r="AH17" s="21">
        <v>5020</v>
      </c>
      <c r="AI17" s="55"/>
      <c r="AJ17" s="21">
        <v>49100</v>
      </c>
      <c r="AK17" s="21">
        <v>61060</v>
      </c>
      <c r="AL17" s="21">
        <v>15100</v>
      </c>
      <c r="AM17" s="21">
        <v>27</v>
      </c>
      <c r="AN17" s="21"/>
      <c r="AO17" s="21">
        <v>0</v>
      </c>
      <c r="AP17" s="61">
        <f t="shared" si="0"/>
        <v>851287</v>
      </c>
      <c r="AQ17" s="38">
        <f t="shared" si="1"/>
        <v>0.7592323546908041</v>
      </c>
      <c r="AR17" s="43">
        <f t="shared" si="2"/>
        <v>1121247</v>
      </c>
    </row>
    <row r="18" spans="1:44" ht="12.75">
      <c r="A18" s="16" t="s">
        <v>11</v>
      </c>
      <c r="B18" s="21">
        <v>298020</v>
      </c>
      <c r="C18" s="53">
        <f t="shared" si="3"/>
        <v>298020</v>
      </c>
      <c r="D18" s="21">
        <v>30880</v>
      </c>
      <c r="E18" s="21">
        <v>133220</v>
      </c>
      <c r="F18" s="55"/>
      <c r="G18" s="55">
        <v>160</v>
      </c>
      <c r="H18" s="21">
        <v>34520</v>
      </c>
      <c r="I18" s="21">
        <v>0</v>
      </c>
      <c r="J18" s="55"/>
      <c r="K18" s="21">
        <v>80</v>
      </c>
      <c r="L18" s="55"/>
      <c r="M18" s="55"/>
      <c r="N18" s="21">
        <v>0</v>
      </c>
      <c r="O18" s="55"/>
      <c r="P18" s="21">
        <v>37540</v>
      </c>
      <c r="Q18" s="55"/>
      <c r="R18" s="55"/>
      <c r="S18" s="21">
        <v>75680</v>
      </c>
      <c r="T18" s="21"/>
      <c r="U18" s="21">
        <v>344720</v>
      </c>
      <c r="V18" s="21">
        <v>3100</v>
      </c>
      <c r="W18" s="21">
        <v>0</v>
      </c>
      <c r="X18" s="21">
        <v>3340</v>
      </c>
      <c r="Y18" s="55"/>
      <c r="Z18" s="55"/>
      <c r="AA18" s="21">
        <v>400</v>
      </c>
      <c r="AB18" s="55"/>
      <c r="AC18" s="21"/>
      <c r="AD18" s="21">
        <v>5400</v>
      </c>
      <c r="AE18" s="21">
        <v>1900</v>
      </c>
      <c r="AF18" s="21">
        <v>59280</v>
      </c>
      <c r="AG18" s="21">
        <v>2120</v>
      </c>
      <c r="AH18" s="21">
        <v>1580</v>
      </c>
      <c r="AI18" s="55"/>
      <c r="AJ18" s="21">
        <v>64340</v>
      </c>
      <c r="AK18" s="21">
        <v>87040</v>
      </c>
      <c r="AL18" s="21">
        <v>15100</v>
      </c>
      <c r="AM18" s="21">
        <v>39</v>
      </c>
      <c r="AN18" s="21"/>
      <c r="AO18" s="21">
        <v>19380</v>
      </c>
      <c r="AP18" s="61">
        <f t="shared" si="0"/>
        <v>919819</v>
      </c>
      <c r="AQ18" s="38">
        <f t="shared" si="1"/>
        <v>0.7552878500360064</v>
      </c>
      <c r="AR18" s="43">
        <f t="shared" si="2"/>
        <v>1217839</v>
      </c>
    </row>
    <row r="19" spans="1:44" ht="12.75">
      <c r="A19" s="16" t="s">
        <v>12</v>
      </c>
      <c r="B19" s="21">
        <v>185260</v>
      </c>
      <c r="C19" s="53">
        <f t="shared" si="3"/>
        <v>185260</v>
      </c>
      <c r="D19" s="21">
        <v>28360</v>
      </c>
      <c r="E19" s="21">
        <v>11580</v>
      </c>
      <c r="F19" s="55"/>
      <c r="G19" s="55">
        <v>180</v>
      </c>
      <c r="H19" s="21">
        <v>102522</v>
      </c>
      <c r="I19" s="21">
        <v>23400</v>
      </c>
      <c r="J19" s="55"/>
      <c r="K19" s="21">
        <v>480</v>
      </c>
      <c r="L19" s="55"/>
      <c r="M19" s="55"/>
      <c r="N19" s="21">
        <v>0</v>
      </c>
      <c r="O19" s="55"/>
      <c r="P19" s="21">
        <v>38560</v>
      </c>
      <c r="Q19" s="55"/>
      <c r="R19" s="55"/>
      <c r="S19" s="21">
        <v>98160</v>
      </c>
      <c r="T19" s="21">
        <v>6380</v>
      </c>
      <c r="U19" s="21">
        <v>389180</v>
      </c>
      <c r="V19" s="21">
        <v>3980</v>
      </c>
      <c r="W19" s="21">
        <v>0</v>
      </c>
      <c r="X19" s="21">
        <v>1700</v>
      </c>
      <c r="Y19" s="55"/>
      <c r="Z19" s="55"/>
      <c r="AA19" s="21">
        <v>120</v>
      </c>
      <c r="AB19" s="55"/>
      <c r="AC19" s="21">
        <v>125</v>
      </c>
      <c r="AD19" s="21">
        <v>6060</v>
      </c>
      <c r="AE19" s="21">
        <v>3920</v>
      </c>
      <c r="AF19" s="21">
        <v>37660</v>
      </c>
      <c r="AG19" s="21">
        <v>0</v>
      </c>
      <c r="AH19" s="21">
        <v>1500</v>
      </c>
      <c r="AI19" s="55"/>
      <c r="AJ19" s="21">
        <v>73760</v>
      </c>
      <c r="AK19" s="21">
        <v>57980</v>
      </c>
      <c r="AL19" s="21">
        <v>15100</v>
      </c>
      <c r="AM19" s="21">
        <v>88</v>
      </c>
      <c r="AN19" s="21"/>
      <c r="AO19" s="21">
        <v>16480</v>
      </c>
      <c r="AP19" s="61">
        <f t="shared" si="0"/>
        <v>917275</v>
      </c>
      <c r="AQ19" s="38">
        <f t="shared" si="1"/>
        <v>0.8319690531366352</v>
      </c>
      <c r="AR19" s="43">
        <f t="shared" si="2"/>
        <v>1102535</v>
      </c>
    </row>
    <row r="20" spans="1:44" ht="12.75">
      <c r="A20" s="16" t="s">
        <v>13</v>
      </c>
      <c r="B20" s="21">
        <v>211040</v>
      </c>
      <c r="C20" s="53">
        <f t="shared" si="3"/>
        <v>211040</v>
      </c>
      <c r="D20" s="21">
        <v>18780</v>
      </c>
      <c r="E20" s="21">
        <v>103580</v>
      </c>
      <c r="F20" s="55"/>
      <c r="G20" s="55">
        <v>140</v>
      </c>
      <c r="H20" s="21"/>
      <c r="I20" s="21">
        <v>54700</v>
      </c>
      <c r="J20" s="55"/>
      <c r="K20" s="21">
        <v>120</v>
      </c>
      <c r="L20" s="55"/>
      <c r="M20" s="55"/>
      <c r="N20" s="21">
        <v>40180</v>
      </c>
      <c r="O20" s="55"/>
      <c r="P20" s="21">
        <v>29860</v>
      </c>
      <c r="Q20" s="55"/>
      <c r="R20" s="55"/>
      <c r="S20" s="21">
        <v>127240</v>
      </c>
      <c r="T20" s="21"/>
      <c r="U20" s="21">
        <v>464540</v>
      </c>
      <c r="V20" s="21">
        <v>4920</v>
      </c>
      <c r="W20" s="21">
        <v>150</v>
      </c>
      <c r="X20" s="21">
        <v>2420</v>
      </c>
      <c r="Y20" s="55"/>
      <c r="Z20" s="55"/>
      <c r="AA20" s="21">
        <v>420</v>
      </c>
      <c r="AB20" s="55">
        <v>60</v>
      </c>
      <c r="AC20" s="21">
        <v>11</v>
      </c>
      <c r="AD20" s="21">
        <v>6720</v>
      </c>
      <c r="AE20" s="21">
        <v>5740</v>
      </c>
      <c r="AF20" s="21">
        <v>40300</v>
      </c>
      <c r="AG20" s="21">
        <v>1460</v>
      </c>
      <c r="AH20" s="21">
        <v>2160</v>
      </c>
      <c r="AI20" s="55"/>
      <c r="AJ20" s="21">
        <v>17140</v>
      </c>
      <c r="AK20" s="21">
        <v>63240</v>
      </c>
      <c r="AL20" s="21">
        <v>15100</v>
      </c>
      <c r="AM20" s="21">
        <v>60</v>
      </c>
      <c r="AN20" s="21"/>
      <c r="AO20" s="21">
        <v>34360</v>
      </c>
      <c r="AP20" s="61">
        <f t="shared" si="0"/>
        <v>1033401</v>
      </c>
      <c r="AQ20" s="38">
        <f t="shared" si="1"/>
        <v>0.8304138163239559</v>
      </c>
      <c r="AR20" s="43">
        <f t="shared" si="2"/>
        <v>1244441</v>
      </c>
    </row>
    <row r="21" spans="1:44" ht="12.75">
      <c r="A21" s="16"/>
      <c r="B21" s="21"/>
      <c r="C21" s="54"/>
      <c r="D21" s="21"/>
      <c r="E21" s="21"/>
      <c r="F21" s="55"/>
      <c r="G21" s="55"/>
      <c r="H21" s="21"/>
      <c r="I21" s="31"/>
      <c r="J21" s="55"/>
      <c r="K21" s="21"/>
      <c r="L21" s="55"/>
      <c r="M21" s="55"/>
      <c r="N21" s="31"/>
      <c r="O21" s="55"/>
      <c r="P21" s="26"/>
      <c r="Q21" s="55"/>
      <c r="R21" s="55"/>
      <c r="S21" s="32"/>
      <c r="T21" s="21"/>
      <c r="U21" s="31"/>
      <c r="V21" s="31"/>
      <c r="W21" s="31"/>
      <c r="X21" s="31"/>
      <c r="Y21" s="55"/>
      <c r="Z21" s="55"/>
      <c r="AA21" s="26"/>
      <c r="AB21" s="55"/>
      <c r="AC21" s="21"/>
      <c r="AD21" s="21"/>
      <c r="AE21" s="21"/>
      <c r="AF21" s="21"/>
      <c r="AG21" s="21"/>
      <c r="AH21" s="21"/>
      <c r="AI21" s="55"/>
      <c r="AJ21" s="21"/>
      <c r="AK21" s="21"/>
      <c r="AL21" s="21"/>
      <c r="AM21" s="21"/>
      <c r="AN21" s="21"/>
      <c r="AO21" s="21"/>
      <c r="AP21" s="61">
        <f t="shared" si="0"/>
        <v>0</v>
      </c>
      <c r="AQ21" s="39"/>
      <c r="AR21" s="41"/>
    </row>
    <row r="22" spans="1:44" ht="13.5" thickBot="1">
      <c r="A22" s="20" t="s">
        <v>19</v>
      </c>
      <c r="B22" s="21">
        <f>SUM(B9:B20)</f>
        <v>3376280</v>
      </c>
      <c r="C22" s="53">
        <f t="shared" si="3"/>
        <v>3376280</v>
      </c>
      <c r="D22" s="21">
        <f>SUM(D9:D21)</f>
        <v>325320</v>
      </c>
      <c r="E22" s="21">
        <f aca="true" t="shared" si="4" ref="E22:AO22">SUM(E9:E21)</f>
        <v>373560</v>
      </c>
      <c r="F22" s="21">
        <f t="shared" si="4"/>
        <v>0</v>
      </c>
      <c r="G22" s="21">
        <f t="shared" si="4"/>
        <v>780</v>
      </c>
      <c r="H22" s="21">
        <f t="shared" si="4"/>
        <v>1506162</v>
      </c>
      <c r="I22" s="21">
        <f t="shared" si="4"/>
        <v>81960</v>
      </c>
      <c r="J22" s="21">
        <f t="shared" si="4"/>
        <v>0</v>
      </c>
      <c r="K22" s="21">
        <f t="shared" si="4"/>
        <v>2200</v>
      </c>
      <c r="L22" s="21">
        <f t="shared" si="4"/>
        <v>0</v>
      </c>
      <c r="M22" s="21">
        <f t="shared" si="4"/>
        <v>0</v>
      </c>
      <c r="N22" s="21">
        <f t="shared" si="4"/>
        <v>59160</v>
      </c>
      <c r="O22" s="21">
        <f t="shared" si="4"/>
        <v>0</v>
      </c>
      <c r="P22" s="21">
        <f t="shared" si="4"/>
        <v>326540</v>
      </c>
      <c r="Q22" s="21">
        <f t="shared" si="4"/>
        <v>0</v>
      </c>
      <c r="R22" s="21">
        <f t="shared" si="4"/>
        <v>0</v>
      </c>
      <c r="S22" s="21">
        <f t="shared" si="4"/>
        <v>1049120</v>
      </c>
      <c r="T22" s="21">
        <f t="shared" si="4"/>
        <v>8160</v>
      </c>
      <c r="U22" s="21">
        <f t="shared" si="4"/>
        <v>4441110</v>
      </c>
      <c r="V22" s="21">
        <f t="shared" si="4"/>
        <v>31020</v>
      </c>
      <c r="W22" s="21">
        <f t="shared" si="4"/>
        <v>210</v>
      </c>
      <c r="X22" s="21">
        <f t="shared" si="4"/>
        <v>18185</v>
      </c>
      <c r="Y22" s="21">
        <f t="shared" si="4"/>
        <v>0</v>
      </c>
      <c r="Z22" s="21">
        <f t="shared" si="4"/>
        <v>0</v>
      </c>
      <c r="AA22" s="21">
        <f t="shared" si="4"/>
        <v>2455.5</v>
      </c>
      <c r="AB22" s="21">
        <f t="shared" si="4"/>
        <v>260</v>
      </c>
      <c r="AC22" s="21">
        <f t="shared" si="4"/>
        <v>345</v>
      </c>
      <c r="AD22" s="21">
        <f t="shared" si="4"/>
        <v>41955</v>
      </c>
      <c r="AE22" s="21">
        <f t="shared" si="4"/>
        <v>26859</v>
      </c>
      <c r="AF22" s="21">
        <f t="shared" si="4"/>
        <v>406400</v>
      </c>
      <c r="AG22" s="21">
        <f t="shared" si="4"/>
        <v>7760</v>
      </c>
      <c r="AH22" s="21">
        <f t="shared" si="4"/>
        <v>12500</v>
      </c>
      <c r="AI22" s="21">
        <f t="shared" si="4"/>
        <v>0</v>
      </c>
      <c r="AJ22" s="21">
        <f t="shared" si="4"/>
        <v>534580</v>
      </c>
      <c r="AK22" s="21">
        <f t="shared" si="4"/>
        <v>819160</v>
      </c>
      <c r="AL22" s="21">
        <f t="shared" si="4"/>
        <v>181200</v>
      </c>
      <c r="AM22" s="21">
        <f t="shared" si="4"/>
        <v>280</v>
      </c>
      <c r="AN22" s="21"/>
      <c r="AO22" s="21">
        <f t="shared" si="4"/>
        <v>474680</v>
      </c>
      <c r="AP22" s="63">
        <f>SUM(AP9:AP21)</f>
        <v>10731921.5</v>
      </c>
      <c r="AQ22" s="40">
        <f>AP22/(C22+AP22)</f>
        <v>0.7606867182893582</v>
      </c>
      <c r="AR22" s="44">
        <f>C22+AP22</f>
        <v>14108201.5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2"/>
  <sheetViews>
    <sheetView zoomScale="90" zoomScaleNormal="90" zoomScalePageLayoutView="0" workbookViewId="0" topLeftCell="B1">
      <pane xSplit="1" topLeftCell="L1" activePane="topRight" state="frozen"/>
      <selection pane="topLeft" activeCell="B1" sqref="B1"/>
      <selection pane="topRight" activeCell="AB18" sqref="AB18"/>
    </sheetView>
  </sheetViews>
  <sheetFormatPr defaultColWidth="11.140625" defaultRowHeight="12.75"/>
  <cols>
    <col min="1" max="4" width="11.140625" style="0" customWidth="1"/>
    <col min="5" max="45" width="8.421875" style="0" customWidth="1"/>
  </cols>
  <sheetData>
    <row r="1" spans="2:19" ht="33">
      <c r="B1" s="65"/>
      <c r="C1" s="3" t="s">
        <v>15</v>
      </c>
      <c r="D1" s="4">
        <v>18.24</v>
      </c>
      <c r="F1" s="56" t="s">
        <v>84</v>
      </c>
      <c r="G1" s="5"/>
      <c r="H1" s="24"/>
      <c r="I1" s="24"/>
      <c r="J1" s="24"/>
      <c r="K1" s="24"/>
      <c r="L1" s="24"/>
      <c r="M1" s="24"/>
      <c r="N1" s="24"/>
      <c r="O1" s="24"/>
      <c r="P1" s="24"/>
      <c r="Q1" s="24"/>
      <c r="R1" s="1"/>
      <c r="S1" s="1"/>
    </row>
    <row r="2" spans="1:19" ht="12.75">
      <c r="A2" s="7"/>
      <c r="B2" s="7"/>
      <c r="C2" s="8" t="s">
        <v>0</v>
      </c>
      <c r="D2" s="9">
        <v>1020</v>
      </c>
      <c r="G2" s="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>
      <c r="A3" s="7"/>
      <c r="B3" s="7"/>
      <c r="C3" s="10" t="s">
        <v>28</v>
      </c>
      <c r="D3" s="30" t="e">
        <f>D4/D2</f>
        <v>#REF!</v>
      </c>
      <c r="G3" s="5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.75">
      <c r="A4" s="7"/>
      <c r="B4" s="7"/>
      <c r="C4" s="10" t="s">
        <v>16</v>
      </c>
      <c r="D4" s="9" t="e">
        <f>T22+#REF!</f>
        <v>#REF!</v>
      </c>
      <c r="G4" s="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2.75">
      <c r="A5" s="7"/>
      <c r="B5" s="7"/>
      <c r="C5" s="10" t="s">
        <v>22</v>
      </c>
      <c r="D5" s="9">
        <f>T22</f>
        <v>33000</v>
      </c>
      <c r="G5" s="5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2.75">
      <c r="A6" s="7"/>
      <c r="B6" s="7"/>
      <c r="C6" s="10" t="s">
        <v>17</v>
      </c>
      <c r="D6" s="9" t="e">
        <f>#REF!</f>
        <v>#REF!</v>
      </c>
      <c r="G6" s="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3.5" thickBot="1">
      <c r="A7" s="7"/>
      <c r="B7" s="7"/>
      <c r="C7" s="11" t="s">
        <v>1</v>
      </c>
      <c r="D7" s="12" t="e">
        <f>D6/D4</f>
        <v>#REF!</v>
      </c>
      <c r="G7" s="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2:45" ht="60">
      <c r="B8" s="6" t="s">
        <v>35</v>
      </c>
      <c r="C8" s="13" t="s">
        <v>31</v>
      </c>
      <c r="D8" s="14" t="s">
        <v>18</v>
      </c>
      <c r="E8" s="28" t="s">
        <v>46</v>
      </c>
      <c r="F8" s="28" t="s">
        <v>47</v>
      </c>
      <c r="G8" s="28" t="s">
        <v>38</v>
      </c>
      <c r="H8" s="28" t="s">
        <v>73</v>
      </c>
      <c r="I8" s="28" t="s">
        <v>49</v>
      </c>
      <c r="J8" s="28" t="s">
        <v>50</v>
      </c>
      <c r="K8" s="28" t="s">
        <v>40</v>
      </c>
      <c r="L8" s="28" t="s">
        <v>48</v>
      </c>
      <c r="M8" s="28" t="s">
        <v>76</v>
      </c>
      <c r="N8" s="28" t="s">
        <v>41</v>
      </c>
      <c r="O8" s="28" t="s">
        <v>44</v>
      </c>
      <c r="P8" s="28" t="s">
        <v>68</v>
      </c>
      <c r="Q8" s="28" t="s">
        <v>42</v>
      </c>
      <c r="R8" s="28" t="s">
        <v>43</v>
      </c>
      <c r="S8" s="28" t="s">
        <v>45</v>
      </c>
      <c r="T8" s="28" t="s">
        <v>51</v>
      </c>
      <c r="U8" s="28" t="s">
        <v>82</v>
      </c>
      <c r="V8" s="28" t="s">
        <v>52</v>
      </c>
      <c r="W8" s="28" t="s">
        <v>54</v>
      </c>
      <c r="X8" s="28" t="s">
        <v>69</v>
      </c>
      <c r="Y8" s="28" t="s">
        <v>55</v>
      </c>
      <c r="Z8" s="28" t="s">
        <v>56</v>
      </c>
      <c r="AA8" s="29" t="s">
        <v>72</v>
      </c>
      <c r="AB8" s="28" t="s">
        <v>57</v>
      </c>
      <c r="AC8" s="28" t="s">
        <v>60</v>
      </c>
      <c r="AD8" s="28" t="s">
        <v>61</v>
      </c>
      <c r="AE8" s="28" t="s">
        <v>58</v>
      </c>
      <c r="AF8" s="28" t="s">
        <v>59</v>
      </c>
      <c r="AG8" s="28" t="s">
        <v>67</v>
      </c>
      <c r="AH8" s="28" t="s">
        <v>62</v>
      </c>
      <c r="AI8" s="29" t="s">
        <v>63</v>
      </c>
      <c r="AJ8" s="28" t="s">
        <v>53</v>
      </c>
      <c r="AK8" s="29" t="s">
        <v>64</v>
      </c>
      <c r="AL8" s="29" t="s">
        <v>65</v>
      </c>
      <c r="AM8" s="29" t="s">
        <v>37</v>
      </c>
      <c r="AN8" s="52" t="s">
        <v>78</v>
      </c>
      <c r="AO8" s="28" t="s">
        <v>86</v>
      </c>
      <c r="AP8" s="49" t="s">
        <v>66</v>
      </c>
      <c r="AQ8" s="15" t="s">
        <v>20</v>
      </c>
      <c r="AR8" s="37" t="s">
        <v>14</v>
      </c>
      <c r="AS8" s="42" t="s">
        <v>30</v>
      </c>
    </row>
    <row r="9" spans="2:45" ht="12.75">
      <c r="B9" s="16" t="s">
        <v>2</v>
      </c>
      <c r="C9" s="21">
        <v>9880</v>
      </c>
      <c r="D9" s="53">
        <f>C9</f>
        <v>9880</v>
      </c>
      <c r="E9" s="55"/>
      <c r="F9" s="21">
        <v>22100</v>
      </c>
      <c r="G9" s="55"/>
      <c r="H9" s="55"/>
      <c r="I9" s="21">
        <v>13880</v>
      </c>
      <c r="J9" s="21">
        <v>0</v>
      </c>
      <c r="K9" s="55"/>
      <c r="L9" s="55"/>
      <c r="M9" s="55"/>
      <c r="N9" s="64"/>
      <c r="O9" s="64"/>
      <c r="P9" s="55"/>
      <c r="Q9" s="55"/>
      <c r="R9" s="55"/>
      <c r="S9" s="55"/>
      <c r="T9" s="21">
        <v>0</v>
      </c>
      <c r="U9" s="55"/>
      <c r="V9" s="21">
        <v>34700</v>
      </c>
      <c r="W9" s="21">
        <v>820</v>
      </c>
      <c r="X9" s="55"/>
      <c r="Y9" s="21">
        <v>0</v>
      </c>
      <c r="Z9" s="55"/>
      <c r="AA9" s="55"/>
      <c r="AB9" s="55"/>
      <c r="AC9" s="55"/>
      <c r="AD9" s="55"/>
      <c r="AE9" s="55"/>
      <c r="AF9" s="55"/>
      <c r="AG9" s="21">
        <v>9480</v>
      </c>
      <c r="AH9" s="55"/>
      <c r="AI9" s="55"/>
      <c r="AJ9" s="55"/>
      <c r="AK9" s="55"/>
      <c r="AL9" s="21">
        <v>0</v>
      </c>
      <c r="AM9" s="21">
        <v>1813</v>
      </c>
      <c r="AN9" s="55"/>
      <c r="AO9" s="55"/>
      <c r="AP9" s="21">
        <v>0</v>
      </c>
      <c r="AQ9" s="61">
        <f>SUM(E9:AP9)</f>
        <v>82793</v>
      </c>
      <c r="AR9" s="38">
        <f aca="true" t="shared" si="0" ref="AR9:AR20">AQ9/(D9+AQ9)</f>
        <v>0.8933885813559505</v>
      </c>
      <c r="AS9" s="43">
        <f aca="true" t="shared" si="1" ref="AS9:AS20">D9+AQ9</f>
        <v>92673</v>
      </c>
    </row>
    <row r="10" spans="2:45" ht="12.75">
      <c r="B10" s="16" t="s">
        <v>3</v>
      </c>
      <c r="C10" s="21">
        <v>5400</v>
      </c>
      <c r="D10" s="53">
        <f aca="true" t="shared" si="2" ref="D10:D22">C10</f>
        <v>5400</v>
      </c>
      <c r="E10" s="55"/>
      <c r="F10" s="21">
        <v>9480</v>
      </c>
      <c r="G10" s="55"/>
      <c r="H10" s="55"/>
      <c r="I10" s="21">
        <v>11700</v>
      </c>
      <c r="J10" s="21">
        <v>0</v>
      </c>
      <c r="K10" s="55"/>
      <c r="L10" s="55"/>
      <c r="M10" s="55"/>
      <c r="N10" s="55"/>
      <c r="O10" s="55"/>
      <c r="P10" s="55"/>
      <c r="Q10" s="55"/>
      <c r="R10" s="55"/>
      <c r="S10" s="55"/>
      <c r="T10" s="21">
        <v>5720</v>
      </c>
      <c r="U10" s="55"/>
      <c r="V10" s="21">
        <v>10040</v>
      </c>
      <c r="W10" s="21">
        <v>520</v>
      </c>
      <c r="X10" s="55"/>
      <c r="Y10" s="21">
        <v>2200</v>
      </c>
      <c r="Z10" s="55"/>
      <c r="AA10" s="55"/>
      <c r="AB10" s="55"/>
      <c r="AC10" s="55"/>
      <c r="AD10" s="55"/>
      <c r="AE10" s="55"/>
      <c r="AF10" s="55"/>
      <c r="AG10" s="21">
        <v>1500</v>
      </c>
      <c r="AH10" s="55"/>
      <c r="AI10" s="55"/>
      <c r="AJ10" s="55"/>
      <c r="AK10" s="55"/>
      <c r="AL10" s="21">
        <v>0</v>
      </c>
      <c r="AM10" s="21">
        <v>1813</v>
      </c>
      <c r="AN10" s="55"/>
      <c r="AO10" s="55"/>
      <c r="AP10" s="21">
        <v>3860</v>
      </c>
      <c r="AQ10" s="61">
        <f aca="true" t="shared" si="3" ref="AQ10:AQ20">SUM(E10:AP10)</f>
        <v>46833</v>
      </c>
      <c r="AR10" s="38">
        <f t="shared" si="0"/>
        <v>0.8966170811555912</v>
      </c>
      <c r="AS10" s="43">
        <f t="shared" si="1"/>
        <v>52233</v>
      </c>
    </row>
    <row r="11" spans="2:45" ht="12.75">
      <c r="B11" s="16" t="s">
        <v>4</v>
      </c>
      <c r="C11" s="21">
        <v>6940</v>
      </c>
      <c r="D11" s="53">
        <f t="shared" si="2"/>
        <v>6940</v>
      </c>
      <c r="E11" s="55"/>
      <c r="F11" s="21">
        <v>5060</v>
      </c>
      <c r="G11" s="55"/>
      <c r="H11" s="55"/>
      <c r="I11" s="21">
        <v>3200</v>
      </c>
      <c r="J11" s="21">
        <v>0</v>
      </c>
      <c r="K11" s="55"/>
      <c r="L11" s="55"/>
      <c r="M11" s="55"/>
      <c r="N11" s="64"/>
      <c r="O11" s="64"/>
      <c r="P11" s="55"/>
      <c r="Q11" s="55"/>
      <c r="R11" s="55"/>
      <c r="S11" s="55"/>
      <c r="T11" s="21">
        <v>1600</v>
      </c>
      <c r="U11" s="55"/>
      <c r="V11" s="21">
        <v>11940</v>
      </c>
      <c r="W11" s="21">
        <v>0</v>
      </c>
      <c r="X11" s="55"/>
      <c r="Y11" s="21">
        <v>0</v>
      </c>
      <c r="Z11" s="118">
        <v>250</v>
      </c>
      <c r="AA11" s="55"/>
      <c r="AB11" s="55"/>
      <c r="AC11" s="55"/>
      <c r="AD11" s="55"/>
      <c r="AE11" s="55"/>
      <c r="AF11" s="55"/>
      <c r="AG11" s="21">
        <v>0</v>
      </c>
      <c r="AH11" s="55"/>
      <c r="AI11" s="55"/>
      <c r="AJ11" s="55"/>
      <c r="AK11" s="55"/>
      <c r="AL11" s="21">
        <v>0</v>
      </c>
      <c r="AM11" s="21">
        <v>1840</v>
      </c>
      <c r="AN11" s="55"/>
      <c r="AO11" s="55"/>
      <c r="AP11" s="21">
        <v>0</v>
      </c>
      <c r="AQ11" s="61">
        <f t="shared" si="3"/>
        <v>23890</v>
      </c>
      <c r="AR11" s="38">
        <f t="shared" si="0"/>
        <v>0.7748945831981836</v>
      </c>
      <c r="AS11" s="43">
        <f t="shared" si="1"/>
        <v>30830</v>
      </c>
    </row>
    <row r="12" spans="2:45" ht="12.75">
      <c r="B12" s="16" t="s">
        <v>5</v>
      </c>
      <c r="C12" s="21">
        <v>0</v>
      </c>
      <c r="D12" s="53">
        <f t="shared" si="2"/>
        <v>0</v>
      </c>
      <c r="E12" s="55"/>
      <c r="F12" s="21">
        <v>1500</v>
      </c>
      <c r="G12" s="55"/>
      <c r="H12" s="55"/>
      <c r="I12" s="21">
        <v>7500</v>
      </c>
      <c r="J12" s="21">
        <v>0</v>
      </c>
      <c r="K12" s="55"/>
      <c r="L12" s="55"/>
      <c r="M12" s="55"/>
      <c r="N12" s="55"/>
      <c r="O12" s="55"/>
      <c r="P12" s="55"/>
      <c r="Q12" s="55"/>
      <c r="R12" s="55"/>
      <c r="S12" s="55"/>
      <c r="T12" s="21">
        <v>2860</v>
      </c>
      <c r="U12" s="55"/>
      <c r="V12" s="21">
        <v>13280</v>
      </c>
      <c r="W12" s="21">
        <v>540</v>
      </c>
      <c r="X12" s="55"/>
      <c r="Y12" s="21">
        <v>0</v>
      </c>
      <c r="Z12" s="55"/>
      <c r="AA12" s="55"/>
      <c r="AB12" s="55"/>
      <c r="AC12" s="55"/>
      <c r="AD12" s="55"/>
      <c r="AE12" s="55"/>
      <c r="AF12" s="55"/>
      <c r="AG12" s="21">
        <v>0</v>
      </c>
      <c r="AH12" s="55"/>
      <c r="AI12" s="55"/>
      <c r="AJ12" s="55"/>
      <c r="AK12" s="55"/>
      <c r="AL12" s="21">
        <v>7420</v>
      </c>
      <c r="AM12" s="21">
        <v>1840</v>
      </c>
      <c r="AN12" s="55"/>
      <c r="AO12" s="55"/>
      <c r="AP12" s="21">
        <v>3740</v>
      </c>
      <c r="AQ12" s="61">
        <f t="shared" si="3"/>
        <v>38680</v>
      </c>
      <c r="AR12" s="38">
        <f t="shared" si="0"/>
        <v>1</v>
      </c>
      <c r="AS12" s="43">
        <f t="shared" si="1"/>
        <v>38680</v>
      </c>
    </row>
    <row r="13" spans="2:45" ht="12.75">
      <c r="B13" s="16" t="s">
        <v>6</v>
      </c>
      <c r="C13" s="21">
        <v>9290</v>
      </c>
      <c r="D13" s="53">
        <f t="shared" si="2"/>
        <v>9290</v>
      </c>
      <c r="E13" s="55"/>
      <c r="F13" s="21">
        <v>4180</v>
      </c>
      <c r="G13" s="55"/>
      <c r="H13" s="55"/>
      <c r="I13" s="21">
        <v>3460</v>
      </c>
      <c r="J13" s="21">
        <v>0</v>
      </c>
      <c r="K13" s="55"/>
      <c r="L13" s="55"/>
      <c r="M13" s="55"/>
      <c r="N13" s="55"/>
      <c r="O13" s="55"/>
      <c r="P13" s="55"/>
      <c r="Q13" s="55"/>
      <c r="R13" s="55"/>
      <c r="S13" s="55"/>
      <c r="T13" s="21">
        <v>2460</v>
      </c>
      <c r="U13" s="55"/>
      <c r="V13" s="21">
        <v>16480</v>
      </c>
      <c r="W13" s="21">
        <v>0</v>
      </c>
      <c r="X13" s="55"/>
      <c r="Y13" s="21">
        <v>0</v>
      </c>
      <c r="Z13" s="55"/>
      <c r="AA13" s="55"/>
      <c r="AB13" s="55"/>
      <c r="AC13" s="55"/>
      <c r="AD13" s="55"/>
      <c r="AE13" s="55"/>
      <c r="AF13" s="55"/>
      <c r="AG13" s="21">
        <v>0</v>
      </c>
      <c r="AH13" s="55"/>
      <c r="AI13" s="55"/>
      <c r="AJ13" s="55"/>
      <c r="AK13" s="55"/>
      <c r="AL13" s="21">
        <v>0</v>
      </c>
      <c r="AM13" s="21">
        <v>1840</v>
      </c>
      <c r="AN13" s="55"/>
      <c r="AO13" s="55"/>
      <c r="AP13" s="21">
        <v>0</v>
      </c>
      <c r="AQ13" s="61">
        <f t="shared" si="3"/>
        <v>28420</v>
      </c>
      <c r="AR13" s="38">
        <f t="shared" si="0"/>
        <v>0.7536462476796606</v>
      </c>
      <c r="AS13" s="43">
        <f t="shared" si="1"/>
        <v>37710</v>
      </c>
    </row>
    <row r="14" spans="2:45" ht="12.75">
      <c r="B14" s="16" t="s">
        <v>7</v>
      </c>
      <c r="C14" s="21">
        <v>14530</v>
      </c>
      <c r="D14" s="53">
        <f t="shared" si="2"/>
        <v>14530</v>
      </c>
      <c r="E14" s="55"/>
      <c r="F14" s="21">
        <v>800</v>
      </c>
      <c r="G14" s="55"/>
      <c r="H14" s="55"/>
      <c r="I14" s="21">
        <v>4140</v>
      </c>
      <c r="J14" s="21">
        <v>0</v>
      </c>
      <c r="K14" s="55"/>
      <c r="L14" s="55"/>
      <c r="M14" s="55"/>
      <c r="N14" s="55"/>
      <c r="O14" s="55"/>
      <c r="P14" s="55"/>
      <c r="Q14" s="55"/>
      <c r="R14" s="55"/>
      <c r="S14" s="55"/>
      <c r="T14" s="21">
        <v>2780</v>
      </c>
      <c r="U14" s="55"/>
      <c r="V14" s="21">
        <v>12140</v>
      </c>
      <c r="W14" s="21">
        <v>0</v>
      </c>
      <c r="X14" s="55"/>
      <c r="Y14" s="21">
        <v>0</v>
      </c>
      <c r="Z14" s="55"/>
      <c r="AA14" s="55"/>
      <c r="AB14" s="55"/>
      <c r="AC14" s="55"/>
      <c r="AD14" s="55"/>
      <c r="AE14" s="55"/>
      <c r="AF14" s="55"/>
      <c r="AG14" s="21">
        <v>0</v>
      </c>
      <c r="AH14" s="55"/>
      <c r="AI14" s="55"/>
      <c r="AJ14" s="55"/>
      <c r="AK14" s="55"/>
      <c r="AL14" s="21">
        <v>0</v>
      </c>
      <c r="AM14" s="21">
        <v>1840</v>
      </c>
      <c r="AN14" s="55"/>
      <c r="AO14" s="55"/>
      <c r="AP14" s="21">
        <v>0</v>
      </c>
      <c r="AQ14" s="61">
        <f t="shared" si="3"/>
        <v>21700</v>
      </c>
      <c r="AR14" s="38">
        <f t="shared" si="0"/>
        <v>0.5989511454595638</v>
      </c>
      <c r="AS14" s="43">
        <f t="shared" si="1"/>
        <v>36230</v>
      </c>
    </row>
    <row r="15" spans="2:45" ht="12.75">
      <c r="B15" s="16" t="s">
        <v>8</v>
      </c>
      <c r="C15" s="21">
        <v>0</v>
      </c>
      <c r="D15" s="53">
        <f t="shared" si="2"/>
        <v>0</v>
      </c>
      <c r="E15" s="55"/>
      <c r="F15" s="21">
        <v>2540</v>
      </c>
      <c r="G15" s="55"/>
      <c r="H15" s="55"/>
      <c r="I15" s="21">
        <v>7140</v>
      </c>
      <c r="J15" s="21">
        <v>3260</v>
      </c>
      <c r="K15" s="55"/>
      <c r="L15" s="55"/>
      <c r="M15" s="55"/>
      <c r="N15" s="55"/>
      <c r="O15" s="55"/>
      <c r="P15" s="55"/>
      <c r="Q15" s="55"/>
      <c r="R15" s="55"/>
      <c r="S15" s="55"/>
      <c r="T15" s="21">
        <v>0</v>
      </c>
      <c r="U15" s="55"/>
      <c r="V15" s="21">
        <v>13460</v>
      </c>
      <c r="W15" s="21">
        <v>0</v>
      </c>
      <c r="X15" s="55"/>
      <c r="Y15" s="21">
        <v>0</v>
      </c>
      <c r="Z15" s="55"/>
      <c r="AA15" s="55"/>
      <c r="AB15" s="55"/>
      <c r="AC15" s="55"/>
      <c r="AD15" s="55"/>
      <c r="AE15" s="55"/>
      <c r="AF15" s="55"/>
      <c r="AG15" s="21">
        <v>0</v>
      </c>
      <c r="AH15" s="55"/>
      <c r="AI15" s="55"/>
      <c r="AJ15" s="55"/>
      <c r="AK15" s="55"/>
      <c r="AL15" s="21">
        <v>0</v>
      </c>
      <c r="AM15" s="21">
        <v>1840</v>
      </c>
      <c r="AN15" s="55"/>
      <c r="AO15" s="55"/>
      <c r="AP15" s="21">
        <v>0</v>
      </c>
      <c r="AQ15" s="61">
        <f t="shared" si="3"/>
        <v>28240</v>
      </c>
      <c r="AR15" s="38">
        <f t="shared" si="0"/>
        <v>1</v>
      </c>
      <c r="AS15" s="43">
        <f t="shared" si="1"/>
        <v>28240</v>
      </c>
    </row>
    <row r="16" spans="2:45" ht="12.75">
      <c r="B16" s="16" t="s">
        <v>9</v>
      </c>
      <c r="C16" s="21">
        <v>17390</v>
      </c>
      <c r="D16" s="53">
        <f t="shared" si="2"/>
        <v>17390</v>
      </c>
      <c r="E16" s="55"/>
      <c r="F16" s="21">
        <v>5900</v>
      </c>
      <c r="G16" s="55"/>
      <c r="H16" s="55"/>
      <c r="I16" s="21">
        <v>10380</v>
      </c>
      <c r="J16" s="21">
        <v>0</v>
      </c>
      <c r="K16" s="55"/>
      <c r="L16" s="55"/>
      <c r="M16" s="55"/>
      <c r="N16" s="55"/>
      <c r="O16" s="55"/>
      <c r="P16" s="55"/>
      <c r="Q16" s="55"/>
      <c r="R16" s="55"/>
      <c r="S16" s="55"/>
      <c r="T16" s="21">
        <v>5220</v>
      </c>
      <c r="U16" s="55"/>
      <c r="V16" s="21">
        <v>28420</v>
      </c>
      <c r="W16" s="21">
        <v>0</v>
      </c>
      <c r="X16" s="55"/>
      <c r="Y16" s="21">
        <v>0</v>
      </c>
      <c r="Z16" s="55"/>
      <c r="AA16" s="55"/>
      <c r="AB16" s="55"/>
      <c r="AC16" s="55"/>
      <c r="AD16" s="55"/>
      <c r="AE16" s="55"/>
      <c r="AF16" s="55"/>
      <c r="AG16" s="21">
        <v>0</v>
      </c>
      <c r="AH16" s="55"/>
      <c r="AI16" s="55"/>
      <c r="AJ16" s="55"/>
      <c r="AK16" s="55"/>
      <c r="AL16" s="21">
        <v>0</v>
      </c>
      <c r="AM16" s="21">
        <v>1840</v>
      </c>
      <c r="AN16" s="55"/>
      <c r="AO16" s="55"/>
      <c r="AP16" s="21">
        <v>0</v>
      </c>
      <c r="AQ16" s="61">
        <f t="shared" si="3"/>
        <v>51760</v>
      </c>
      <c r="AR16" s="38">
        <f t="shared" si="0"/>
        <v>0.7485177151120752</v>
      </c>
      <c r="AS16" s="43">
        <f t="shared" si="1"/>
        <v>69150</v>
      </c>
    </row>
    <row r="17" spans="2:45" ht="12.75">
      <c r="B17" s="16" t="s">
        <v>10</v>
      </c>
      <c r="C17" s="21">
        <v>8560</v>
      </c>
      <c r="D17" s="53">
        <f t="shared" si="2"/>
        <v>8560</v>
      </c>
      <c r="E17" s="55"/>
      <c r="F17" s="21">
        <v>1640</v>
      </c>
      <c r="G17" s="55"/>
      <c r="H17" s="55"/>
      <c r="I17" s="21">
        <v>7960</v>
      </c>
      <c r="J17" s="21">
        <v>0</v>
      </c>
      <c r="K17" s="55"/>
      <c r="L17" s="118">
        <v>9900</v>
      </c>
      <c r="M17" s="55"/>
      <c r="N17" s="55"/>
      <c r="O17" s="55"/>
      <c r="P17" s="55"/>
      <c r="Q17" s="55"/>
      <c r="R17" s="55"/>
      <c r="S17" s="55"/>
      <c r="T17" s="21">
        <v>2180</v>
      </c>
      <c r="U17" s="55"/>
      <c r="V17" s="21">
        <v>12260</v>
      </c>
      <c r="W17" s="21">
        <v>900</v>
      </c>
      <c r="X17" s="55"/>
      <c r="Y17" s="21">
        <v>0</v>
      </c>
      <c r="Z17" s="55"/>
      <c r="AA17" s="55"/>
      <c r="AB17" s="55"/>
      <c r="AC17" s="55"/>
      <c r="AD17" s="55"/>
      <c r="AE17" s="55"/>
      <c r="AF17" s="55"/>
      <c r="AG17" s="21">
        <v>0</v>
      </c>
      <c r="AH17" s="55"/>
      <c r="AI17" s="55"/>
      <c r="AJ17" s="55"/>
      <c r="AK17" s="55"/>
      <c r="AL17" s="21">
        <v>0</v>
      </c>
      <c r="AM17" s="21">
        <v>1840</v>
      </c>
      <c r="AN17" s="55"/>
      <c r="AO17" s="55"/>
      <c r="AP17" s="21">
        <v>0</v>
      </c>
      <c r="AQ17" s="61">
        <f t="shared" si="3"/>
        <v>36680</v>
      </c>
      <c r="AR17" s="38">
        <f t="shared" si="0"/>
        <v>0.8107869142351901</v>
      </c>
      <c r="AS17" s="43">
        <f t="shared" si="1"/>
        <v>45240</v>
      </c>
    </row>
    <row r="18" spans="2:45" ht="12.75">
      <c r="B18" s="16" t="s">
        <v>11</v>
      </c>
      <c r="C18" s="21">
        <v>15000</v>
      </c>
      <c r="D18" s="53">
        <f t="shared" si="2"/>
        <v>15000</v>
      </c>
      <c r="E18" s="55"/>
      <c r="F18" s="21">
        <v>4400</v>
      </c>
      <c r="G18" s="55"/>
      <c r="H18" s="55"/>
      <c r="I18" s="21">
        <v>6200</v>
      </c>
      <c r="J18" s="21">
        <v>0</v>
      </c>
      <c r="K18" s="55"/>
      <c r="L18" s="55"/>
      <c r="M18" s="55"/>
      <c r="N18" s="55"/>
      <c r="O18" s="55"/>
      <c r="P18" s="55"/>
      <c r="Q18" s="55"/>
      <c r="R18" s="55"/>
      <c r="S18" s="55"/>
      <c r="T18" s="21">
        <v>4860</v>
      </c>
      <c r="U18" s="55"/>
      <c r="V18" s="21">
        <v>18780</v>
      </c>
      <c r="W18" s="21">
        <v>740</v>
      </c>
      <c r="X18" s="55"/>
      <c r="Y18" s="21">
        <v>0</v>
      </c>
      <c r="Z18" s="55"/>
      <c r="AA18" s="55"/>
      <c r="AB18" s="55"/>
      <c r="AC18" s="55"/>
      <c r="AD18" s="55"/>
      <c r="AE18" s="55"/>
      <c r="AF18" s="55"/>
      <c r="AG18" s="21">
        <v>0</v>
      </c>
      <c r="AH18" s="55"/>
      <c r="AI18" s="55"/>
      <c r="AJ18" s="55"/>
      <c r="AK18" s="55"/>
      <c r="AL18" s="21">
        <v>0</v>
      </c>
      <c r="AM18" s="21">
        <v>1840</v>
      </c>
      <c r="AN18" s="55"/>
      <c r="AO18" s="55"/>
      <c r="AP18" s="21">
        <v>1680</v>
      </c>
      <c r="AQ18" s="61">
        <f t="shared" si="3"/>
        <v>38500</v>
      </c>
      <c r="AR18" s="38">
        <f t="shared" si="0"/>
        <v>0.719626168224299</v>
      </c>
      <c r="AS18" s="43">
        <f t="shared" si="1"/>
        <v>53500</v>
      </c>
    </row>
    <row r="19" spans="2:45" ht="12.75">
      <c r="B19" s="16" t="s">
        <v>12</v>
      </c>
      <c r="C19" s="21">
        <v>5700</v>
      </c>
      <c r="D19" s="53">
        <f t="shared" si="2"/>
        <v>5700</v>
      </c>
      <c r="E19" s="55"/>
      <c r="F19" s="21">
        <v>1960</v>
      </c>
      <c r="G19" s="55"/>
      <c r="H19" s="55"/>
      <c r="I19" s="21">
        <v>3340</v>
      </c>
      <c r="J19" s="21">
        <v>0</v>
      </c>
      <c r="K19" s="55"/>
      <c r="L19" s="55"/>
      <c r="M19" s="55"/>
      <c r="N19" s="55"/>
      <c r="O19" s="55"/>
      <c r="P19" s="55"/>
      <c r="Q19" s="55"/>
      <c r="R19" s="55"/>
      <c r="S19" s="55"/>
      <c r="T19" s="21">
        <v>1940</v>
      </c>
      <c r="U19" s="55"/>
      <c r="V19" s="21">
        <v>14840</v>
      </c>
      <c r="W19" s="21">
        <v>820</v>
      </c>
      <c r="X19" s="55"/>
      <c r="Y19" s="21">
        <v>0</v>
      </c>
      <c r="Z19" s="55"/>
      <c r="AA19" s="55"/>
      <c r="AB19" s="55"/>
      <c r="AC19" s="55"/>
      <c r="AD19" s="55"/>
      <c r="AE19" s="55"/>
      <c r="AF19" s="55"/>
      <c r="AG19" s="21">
        <v>0</v>
      </c>
      <c r="AH19" s="55"/>
      <c r="AI19" s="55"/>
      <c r="AJ19" s="55"/>
      <c r="AK19" s="55"/>
      <c r="AL19" s="21">
        <v>0</v>
      </c>
      <c r="AM19" s="21">
        <v>1840</v>
      </c>
      <c r="AN19" s="55"/>
      <c r="AO19" s="55"/>
      <c r="AP19" s="21">
        <v>0</v>
      </c>
      <c r="AQ19" s="61">
        <f t="shared" si="3"/>
        <v>24740</v>
      </c>
      <c r="AR19" s="38">
        <f t="shared" si="0"/>
        <v>0.8127463863337714</v>
      </c>
      <c r="AS19" s="43">
        <f t="shared" si="1"/>
        <v>30440</v>
      </c>
    </row>
    <row r="20" spans="2:45" ht="12.75">
      <c r="B20" s="16" t="s">
        <v>13</v>
      </c>
      <c r="C20" s="21">
        <v>3970</v>
      </c>
      <c r="D20" s="53">
        <f t="shared" si="2"/>
        <v>3970</v>
      </c>
      <c r="E20" s="55"/>
      <c r="F20" s="21">
        <v>3900</v>
      </c>
      <c r="G20" s="55"/>
      <c r="H20" s="55"/>
      <c r="I20" s="21">
        <v>3460</v>
      </c>
      <c r="J20" s="21">
        <v>0</v>
      </c>
      <c r="K20" s="55"/>
      <c r="L20" s="55"/>
      <c r="M20" s="55"/>
      <c r="N20" s="55"/>
      <c r="O20" s="55"/>
      <c r="P20" s="55"/>
      <c r="Q20" s="55"/>
      <c r="R20" s="55"/>
      <c r="S20" s="55"/>
      <c r="T20" s="21">
        <v>3380</v>
      </c>
      <c r="U20" s="55"/>
      <c r="V20" s="21">
        <v>10120</v>
      </c>
      <c r="W20" s="21">
        <v>340</v>
      </c>
      <c r="X20" s="55"/>
      <c r="Y20" s="21">
        <v>0</v>
      </c>
      <c r="Z20" s="55"/>
      <c r="AA20" s="55"/>
      <c r="AB20" s="55"/>
      <c r="AC20" s="55"/>
      <c r="AD20" s="55"/>
      <c r="AE20" s="55"/>
      <c r="AF20" s="55"/>
      <c r="AG20" s="21">
        <v>0</v>
      </c>
      <c r="AH20" s="55"/>
      <c r="AI20" s="55"/>
      <c r="AJ20" s="55"/>
      <c r="AK20" s="55"/>
      <c r="AL20" s="21">
        <v>0</v>
      </c>
      <c r="AM20" s="21">
        <v>1840</v>
      </c>
      <c r="AN20" s="55"/>
      <c r="AO20" s="55"/>
      <c r="AP20" s="21">
        <v>0</v>
      </c>
      <c r="AQ20" s="61">
        <f t="shared" si="3"/>
        <v>23040</v>
      </c>
      <c r="AR20" s="38">
        <f t="shared" si="0"/>
        <v>0.8530174009626065</v>
      </c>
      <c r="AS20" s="43">
        <f t="shared" si="1"/>
        <v>27010</v>
      </c>
    </row>
    <row r="21" spans="2:45" ht="12.75">
      <c r="B21" s="16"/>
      <c r="C21" s="21"/>
      <c r="D21" s="54"/>
      <c r="E21" s="55"/>
      <c r="F21" s="21"/>
      <c r="G21" s="55"/>
      <c r="H21" s="55"/>
      <c r="I21" s="21"/>
      <c r="J21" s="31"/>
      <c r="K21" s="55"/>
      <c r="L21" s="55"/>
      <c r="M21" s="55"/>
      <c r="N21" s="55"/>
      <c r="O21" s="55"/>
      <c r="P21" s="55"/>
      <c r="Q21" s="55"/>
      <c r="R21" s="55"/>
      <c r="S21" s="55"/>
      <c r="T21" s="32"/>
      <c r="U21" s="55"/>
      <c r="V21" s="31"/>
      <c r="W21" s="31"/>
      <c r="X21" s="55"/>
      <c r="Y21" s="31"/>
      <c r="Z21" s="55"/>
      <c r="AA21" s="55"/>
      <c r="AB21" s="55"/>
      <c r="AC21" s="55"/>
      <c r="AD21" s="55"/>
      <c r="AE21" s="55"/>
      <c r="AF21" s="55"/>
      <c r="AG21" s="21"/>
      <c r="AH21" s="55"/>
      <c r="AI21" s="55"/>
      <c r="AJ21" s="55"/>
      <c r="AK21" s="55"/>
      <c r="AL21" s="21"/>
      <c r="AM21" s="31"/>
      <c r="AN21" s="55"/>
      <c r="AO21" s="55"/>
      <c r="AP21" s="21"/>
      <c r="AQ21" s="62"/>
      <c r="AR21" s="39"/>
      <c r="AS21" s="41"/>
    </row>
    <row r="22" spans="2:45" ht="13.5" thickBot="1">
      <c r="B22" s="20" t="s">
        <v>19</v>
      </c>
      <c r="C22" s="21">
        <f>SUM(C9:C20)</f>
        <v>96660</v>
      </c>
      <c r="D22" s="53">
        <f t="shared" si="2"/>
        <v>96660</v>
      </c>
      <c r="E22" s="21">
        <f>SUM(E9:E21)</f>
        <v>0</v>
      </c>
      <c r="F22" s="21">
        <f aca="true" t="shared" si="4" ref="F22:AP22">SUM(F9:F21)</f>
        <v>63460</v>
      </c>
      <c r="G22" s="21">
        <f t="shared" si="4"/>
        <v>0</v>
      </c>
      <c r="H22" s="21">
        <f t="shared" si="4"/>
        <v>0</v>
      </c>
      <c r="I22" s="21">
        <f t="shared" si="4"/>
        <v>82360</v>
      </c>
      <c r="J22" s="21">
        <f t="shared" si="4"/>
        <v>3260</v>
      </c>
      <c r="K22" s="21">
        <f t="shared" si="4"/>
        <v>0</v>
      </c>
      <c r="L22" s="21">
        <f t="shared" si="4"/>
        <v>9900</v>
      </c>
      <c r="M22" s="21">
        <f t="shared" si="4"/>
        <v>0</v>
      </c>
      <c r="N22" s="21">
        <f t="shared" si="4"/>
        <v>0</v>
      </c>
      <c r="O22" s="21">
        <f t="shared" si="4"/>
        <v>0</v>
      </c>
      <c r="P22" s="21">
        <f t="shared" si="4"/>
        <v>0</v>
      </c>
      <c r="Q22" s="21">
        <f t="shared" si="4"/>
        <v>0</v>
      </c>
      <c r="R22" s="21">
        <f t="shared" si="4"/>
        <v>0</v>
      </c>
      <c r="S22" s="21">
        <f t="shared" si="4"/>
        <v>0</v>
      </c>
      <c r="T22" s="21">
        <f t="shared" si="4"/>
        <v>33000</v>
      </c>
      <c r="U22" s="21">
        <f t="shared" si="4"/>
        <v>0</v>
      </c>
      <c r="V22" s="21">
        <f t="shared" si="4"/>
        <v>196460</v>
      </c>
      <c r="W22" s="21">
        <f t="shared" si="4"/>
        <v>4680</v>
      </c>
      <c r="X22" s="21">
        <f t="shared" si="4"/>
        <v>0</v>
      </c>
      <c r="Y22" s="21">
        <f t="shared" si="4"/>
        <v>2200</v>
      </c>
      <c r="Z22" s="21">
        <f t="shared" si="4"/>
        <v>250</v>
      </c>
      <c r="AA22" s="21">
        <f t="shared" si="4"/>
        <v>0</v>
      </c>
      <c r="AB22" s="21">
        <f t="shared" si="4"/>
        <v>0</v>
      </c>
      <c r="AC22" s="21">
        <f t="shared" si="4"/>
        <v>0</v>
      </c>
      <c r="AD22" s="21">
        <f t="shared" si="4"/>
        <v>0</v>
      </c>
      <c r="AE22" s="21">
        <f t="shared" si="4"/>
        <v>0</v>
      </c>
      <c r="AF22" s="21">
        <f t="shared" si="4"/>
        <v>0</v>
      </c>
      <c r="AG22" s="21">
        <f t="shared" si="4"/>
        <v>10980</v>
      </c>
      <c r="AH22" s="21">
        <f t="shared" si="4"/>
        <v>0</v>
      </c>
      <c r="AI22" s="21">
        <f t="shared" si="4"/>
        <v>0</v>
      </c>
      <c r="AJ22" s="21">
        <f t="shared" si="4"/>
        <v>0</v>
      </c>
      <c r="AK22" s="21">
        <f t="shared" si="4"/>
        <v>0</v>
      </c>
      <c r="AL22" s="21">
        <f t="shared" si="4"/>
        <v>7420</v>
      </c>
      <c r="AM22" s="21">
        <f t="shared" si="4"/>
        <v>22026</v>
      </c>
      <c r="AN22" s="21">
        <f t="shared" si="4"/>
        <v>0</v>
      </c>
      <c r="AO22" s="21"/>
      <c r="AP22" s="21">
        <f t="shared" si="4"/>
        <v>9280</v>
      </c>
      <c r="AQ22" s="63">
        <f>SUM(AQ9:AQ21)</f>
        <v>445276</v>
      </c>
      <c r="AR22" s="40">
        <f>AQ22/(D22+AQ22)</f>
        <v>0.8216394555814709</v>
      </c>
      <c r="AS22" s="44">
        <f>D22+AQ22</f>
        <v>541936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R25"/>
  <sheetViews>
    <sheetView tabSelected="1" zoomScale="90" zoomScaleNormal="90" zoomScalePageLayoutView="0" workbookViewId="0" topLeftCell="A1">
      <pane xSplit="1" topLeftCell="Q1" activePane="topRight" state="frozen"/>
      <selection pane="topLeft" activeCell="A4" sqref="A4"/>
      <selection pane="topRight" activeCell="T25" sqref="T25"/>
    </sheetView>
  </sheetViews>
  <sheetFormatPr defaultColWidth="9.140625" defaultRowHeight="12.75"/>
  <cols>
    <col min="1" max="1" width="13.28125" style="0" customWidth="1"/>
    <col min="2" max="2" width="14.140625" style="0" customWidth="1"/>
    <col min="3" max="3" width="18.00390625" style="0" customWidth="1"/>
    <col min="4" max="4" width="10.8515625" style="0" customWidth="1"/>
    <col min="5" max="5" width="10.421875" style="0" customWidth="1"/>
    <col min="10" max="11" width="10.140625" style="0" customWidth="1"/>
    <col min="17" max="17" width="10.421875" style="0" customWidth="1"/>
    <col min="18" max="18" width="8.7109375" style="0" customWidth="1"/>
    <col min="19" max="26" width="11.28125" style="0" customWidth="1"/>
    <col min="31" max="31" width="11.421875" style="0" customWidth="1"/>
    <col min="42" max="42" width="11.57421875" style="0" customWidth="1"/>
    <col min="44" max="44" width="12.57421875" style="0" customWidth="1"/>
  </cols>
  <sheetData>
    <row r="1" spans="1:36" ht="33">
      <c r="A1" s="2"/>
      <c r="B1" s="3" t="s">
        <v>15</v>
      </c>
      <c r="C1" s="4">
        <v>37.51</v>
      </c>
      <c r="E1" s="56" t="s">
        <v>85</v>
      </c>
      <c r="F1" s="5"/>
      <c r="G1" s="5"/>
      <c r="H1" s="50"/>
      <c r="I1" s="50"/>
      <c r="J1" s="50"/>
      <c r="K1" s="50"/>
      <c r="L1" s="50"/>
      <c r="M1" s="50"/>
      <c r="N1" s="50"/>
      <c r="O1" s="50"/>
      <c r="P1" s="50"/>
      <c r="Q1" s="24"/>
      <c r="R1" s="24"/>
      <c r="S1" s="24"/>
      <c r="T1" s="24"/>
      <c r="U1" s="24"/>
      <c r="V1" s="24"/>
      <c r="W1" s="24"/>
      <c r="X1" s="24"/>
      <c r="Y1" s="24"/>
      <c r="Z1" s="24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2.75">
      <c r="A2" s="7"/>
      <c r="B2" s="8" t="s">
        <v>0</v>
      </c>
      <c r="C2" s="9">
        <v>49634</v>
      </c>
      <c r="F2" s="5"/>
      <c r="G2" s="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2.75">
      <c r="A3" s="7"/>
      <c r="B3" s="10" t="s">
        <v>34</v>
      </c>
      <c r="C3" s="9" t="e">
        <f>C4/C2</f>
        <v>#REF!</v>
      </c>
      <c r="F3" s="5"/>
      <c r="G3" s="5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2.75">
      <c r="A4" s="7"/>
      <c r="B4" s="10" t="s">
        <v>16</v>
      </c>
      <c r="C4" s="9" t="e">
        <f>S22+#REF!</f>
        <v>#REF!</v>
      </c>
      <c r="F4" s="5"/>
      <c r="G4" s="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.75">
      <c r="A5" s="7"/>
      <c r="B5" s="10" t="s">
        <v>22</v>
      </c>
      <c r="C5" s="9">
        <f>S22</f>
        <v>1745780</v>
      </c>
      <c r="F5" s="5"/>
      <c r="G5" s="5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2.75">
      <c r="A6" s="7"/>
      <c r="B6" s="10" t="s">
        <v>17</v>
      </c>
      <c r="C6" s="9" t="e">
        <f>#REF!</f>
        <v>#REF!</v>
      </c>
      <c r="F6" s="5"/>
      <c r="G6" s="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3.5" thickBot="1">
      <c r="A7" s="7"/>
      <c r="B7" s="11" t="s">
        <v>1</v>
      </c>
      <c r="C7" s="12" t="e">
        <f>C6/C4</f>
        <v>#REF!</v>
      </c>
      <c r="F7" s="5"/>
      <c r="G7" s="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44" ht="48">
      <c r="A8" s="6" t="s">
        <v>35</v>
      </c>
      <c r="B8" s="13" t="s">
        <v>31</v>
      </c>
      <c r="C8" s="14" t="s">
        <v>18</v>
      </c>
      <c r="D8" s="28" t="s">
        <v>46</v>
      </c>
      <c r="E8" s="28" t="s">
        <v>47</v>
      </c>
      <c r="F8" s="28" t="s">
        <v>38</v>
      </c>
      <c r="G8" s="28" t="s">
        <v>39</v>
      </c>
      <c r="H8" s="28" t="s">
        <v>49</v>
      </c>
      <c r="I8" s="28" t="s">
        <v>50</v>
      </c>
      <c r="J8" s="28" t="s">
        <v>40</v>
      </c>
      <c r="K8" s="28" t="s">
        <v>48</v>
      </c>
      <c r="L8" s="28" t="s">
        <v>76</v>
      </c>
      <c r="M8" s="28" t="s">
        <v>41</v>
      </c>
      <c r="N8" s="28" t="s">
        <v>44</v>
      </c>
      <c r="O8" s="28" t="s">
        <v>68</v>
      </c>
      <c r="P8" s="28" t="s">
        <v>42</v>
      </c>
      <c r="Q8" s="28" t="s">
        <v>43</v>
      </c>
      <c r="R8" s="28" t="s">
        <v>45</v>
      </c>
      <c r="S8" s="28" t="s">
        <v>51</v>
      </c>
      <c r="T8" s="28" t="s">
        <v>82</v>
      </c>
      <c r="U8" s="28" t="s">
        <v>52</v>
      </c>
      <c r="V8" s="28" t="s">
        <v>54</v>
      </c>
      <c r="W8" s="28" t="s">
        <v>69</v>
      </c>
      <c r="X8" s="28" t="s">
        <v>55</v>
      </c>
      <c r="Y8" s="28" t="s">
        <v>56</v>
      </c>
      <c r="Z8" s="29" t="s">
        <v>72</v>
      </c>
      <c r="AA8" s="28" t="s">
        <v>57</v>
      </c>
      <c r="AB8" s="28" t="s">
        <v>60</v>
      </c>
      <c r="AC8" s="28" t="s">
        <v>61</v>
      </c>
      <c r="AD8" s="28" t="s">
        <v>58</v>
      </c>
      <c r="AE8" s="28" t="s">
        <v>59</v>
      </c>
      <c r="AF8" s="28" t="s">
        <v>67</v>
      </c>
      <c r="AG8" s="28" t="s">
        <v>62</v>
      </c>
      <c r="AH8" s="29" t="s">
        <v>63</v>
      </c>
      <c r="AI8" s="28" t="s">
        <v>53</v>
      </c>
      <c r="AJ8" s="29" t="s">
        <v>64</v>
      </c>
      <c r="AK8" s="29" t="s">
        <v>65</v>
      </c>
      <c r="AL8" s="29" t="s">
        <v>37</v>
      </c>
      <c r="AM8" s="52" t="s">
        <v>78</v>
      </c>
      <c r="AN8" s="28" t="s">
        <v>86</v>
      </c>
      <c r="AO8" s="49" t="s">
        <v>66</v>
      </c>
      <c r="AP8" s="15" t="s">
        <v>20</v>
      </c>
      <c r="AQ8" s="37" t="s">
        <v>14</v>
      </c>
      <c r="AR8" s="42" t="s">
        <v>30</v>
      </c>
    </row>
    <row r="9" spans="1:44" ht="12.75">
      <c r="A9" s="16" t="s">
        <v>2</v>
      </c>
      <c r="B9" s="21">
        <v>574520</v>
      </c>
      <c r="C9" s="53">
        <f>B9</f>
        <v>574520</v>
      </c>
      <c r="D9" s="21">
        <v>89100</v>
      </c>
      <c r="E9" s="21">
        <v>12440</v>
      </c>
      <c r="F9" s="55"/>
      <c r="G9" s="55"/>
      <c r="H9" s="21">
        <v>92400</v>
      </c>
      <c r="I9" s="21">
        <v>72440</v>
      </c>
      <c r="J9" s="55"/>
      <c r="K9" s="21">
        <v>2720</v>
      </c>
      <c r="L9" s="55"/>
      <c r="M9" s="55">
        <v>17320</v>
      </c>
      <c r="N9" s="55"/>
      <c r="O9" s="55"/>
      <c r="P9" s="21">
        <v>51300</v>
      </c>
      <c r="Q9" s="55"/>
      <c r="R9" s="55"/>
      <c r="S9" s="21">
        <v>139040</v>
      </c>
      <c r="T9" s="21">
        <v>0</v>
      </c>
      <c r="U9" s="21">
        <v>268200</v>
      </c>
      <c r="V9" s="21">
        <v>3780</v>
      </c>
      <c r="W9" s="21">
        <v>0</v>
      </c>
      <c r="X9" s="21">
        <v>4840</v>
      </c>
      <c r="Y9" s="21">
        <v>80</v>
      </c>
      <c r="Z9" s="55"/>
      <c r="AA9" s="21">
        <v>200</v>
      </c>
      <c r="AB9" s="55"/>
      <c r="AC9" s="55"/>
      <c r="AD9" s="21">
        <v>3060</v>
      </c>
      <c r="AE9" s="21">
        <v>1300</v>
      </c>
      <c r="AF9" s="21">
        <v>68080</v>
      </c>
      <c r="AG9" s="21">
        <v>3020</v>
      </c>
      <c r="AH9" s="21">
        <v>2070</v>
      </c>
      <c r="AI9" s="55"/>
      <c r="AJ9" s="21">
        <v>48540</v>
      </c>
      <c r="AK9" s="21">
        <v>52420</v>
      </c>
      <c r="AL9" s="21">
        <v>1290</v>
      </c>
      <c r="AM9" s="55"/>
      <c r="AN9" s="55"/>
      <c r="AO9" s="21">
        <v>34980</v>
      </c>
      <c r="AP9" s="61">
        <f>SUM(D9:AO9)</f>
        <v>968620</v>
      </c>
      <c r="AQ9" s="38">
        <f aca="true" t="shared" si="0" ref="AQ9:AQ20">AP9/(C9+AP9)</f>
        <v>0.6276941819925607</v>
      </c>
      <c r="AR9" s="43">
        <f aca="true" t="shared" si="1" ref="AR9:AR20">C9+AP9</f>
        <v>1543140</v>
      </c>
    </row>
    <row r="10" spans="1:44" ht="12.75">
      <c r="A10" s="16" t="s">
        <v>3</v>
      </c>
      <c r="B10" s="21">
        <v>510600</v>
      </c>
      <c r="C10" s="53">
        <f aca="true" t="shared" si="2" ref="C10:C22">B10</f>
        <v>510600</v>
      </c>
      <c r="D10" s="21">
        <v>88340</v>
      </c>
      <c r="E10" s="21">
        <v>13020</v>
      </c>
      <c r="F10" s="55"/>
      <c r="G10" s="55"/>
      <c r="H10" s="21">
        <v>94460</v>
      </c>
      <c r="I10" s="21">
        <v>58520</v>
      </c>
      <c r="J10" s="55"/>
      <c r="K10" s="21">
        <v>0</v>
      </c>
      <c r="L10" s="55"/>
      <c r="M10" s="55">
        <v>0</v>
      </c>
      <c r="N10" s="55"/>
      <c r="O10" s="55"/>
      <c r="P10" s="21">
        <v>56120</v>
      </c>
      <c r="Q10" s="55"/>
      <c r="R10" s="55"/>
      <c r="S10" s="21">
        <v>124440</v>
      </c>
      <c r="T10" s="21">
        <v>0</v>
      </c>
      <c r="U10" s="21">
        <v>229320</v>
      </c>
      <c r="V10" s="21">
        <v>3000</v>
      </c>
      <c r="W10" s="21">
        <v>100</v>
      </c>
      <c r="X10" s="21">
        <v>2500</v>
      </c>
      <c r="Y10" s="21">
        <v>0</v>
      </c>
      <c r="Z10" s="55"/>
      <c r="AA10" s="21">
        <v>0</v>
      </c>
      <c r="AB10" s="55"/>
      <c r="AC10" s="55"/>
      <c r="AD10" s="21">
        <v>7640</v>
      </c>
      <c r="AE10" s="21">
        <v>4820</v>
      </c>
      <c r="AF10" s="21">
        <v>96180</v>
      </c>
      <c r="AG10" s="21">
        <v>3260</v>
      </c>
      <c r="AH10" s="21">
        <v>2040</v>
      </c>
      <c r="AI10" s="55"/>
      <c r="AJ10" s="21">
        <v>24600</v>
      </c>
      <c r="AK10" s="21">
        <v>68140</v>
      </c>
      <c r="AL10" s="21">
        <v>1290</v>
      </c>
      <c r="AM10" s="55"/>
      <c r="AN10" s="55"/>
      <c r="AO10" s="21">
        <v>21800</v>
      </c>
      <c r="AP10" s="61">
        <f aca="true" t="shared" si="3" ref="AP10:AP20">SUM(D10:AO10)</f>
        <v>899590</v>
      </c>
      <c r="AQ10" s="38">
        <f t="shared" si="0"/>
        <v>0.6379211311950872</v>
      </c>
      <c r="AR10" s="43">
        <f t="shared" si="1"/>
        <v>1410190</v>
      </c>
    </row>
    <row r="11" spans="1:44" ht="12.75">
      <c r="A11" s="16" t="s">
        <v>4</v>
      </c>
      <c r="B11" s="21">
        <v>654500</v>
      </c>
      <c r="C11" s="53">
        <f t="shared" si="2"/>
        <v>654500</v>
      </c>
      <c r="D11" s="21">
        <v>100140</v>
      </c>
      <c r="E11" s="21">
        <v>18920</v>
      </c>
      <c r="F11" s="55"/>
      <c r="G11" s="55"/>
      <c r="H11" s="21">
        <v>100140</v>
      </c>
      <c r="I11" s="21">
        <v>65220</v>
      </c>
      <c r="J11" s="55"/>
      <c r="K11" s="21"/>
      <c r="L11" s="55"/>
      <c r="M11" s="55">
        <v>11180</v>
      </c>
      <c r="N11" s="55"/>
      <c r="O11" s="55"/>
      <c r="P11" s="21">
        <v>54140</v>
      </c>
      <c r="Q11" s="55"/>
      <c r="R11" s="55"/>
      <c r="S11" s="21">
        <v>133820</v>
      </c>
      <c r="T11" s="21">
        <v>0</v>
      </c>
      <c r="U11" s="21">
        <v>302360</v>
      </c>
      <c r="V11" s="120">
        <v>3800</v>
      </c>
      <c r="W11" s="21">
        <v>130</v>
      </c>
      <c r="X11" s="21">
        <v>1540</v>
      </c>
      <c r="Y11" s="21">
        <v>120</v>
      </c>
      <c r="Z11" s="55"/>
      <c r="AA11" s="21">
        <v>320</v>
      </c>
      <c r="AB11" s="55"/>
      <c r="AC11" s="55"/>
      <c r="AD11" s="21">
        <v>6840</v>
      </c>
      <c r="AE11" s="21">
        <v>2040</v>
      </c>
      <c r="AF11" s="21">
        <v>90820</v>
      </c>
      <c r="AG11" s="21">
        <v>3180</v>
      </c>
      <c r="AH11" s="21">
        <v>900</v>
      </c>
      <c r="AI11" s="55"/>
      <c r="AJ11" s="21">
        <v>22300</v>
      </c>
      <c r="AK11" s="21">
        <v>13620</v>
      </c>
      <c r="AL11" s="21">
        <v>1290</v>
      </c>
      <c r="AM11" s="55"/>
      <c r="AN11" s="55"/>
      <c r="AO11" s="21">
        <v>35260</v>
      </c>
      <c r="AP11" s="61">
        <f t="shared" si="3"/>
        <v>968080</v>
      </c>
      <c r="AQ11" s="38">
        <f t="shared" si="0"/>
        <v>0.59663005830221</v>
      </c>
      <c r="AR11" s="43">
        <f t="shared" si="1"/>
        <v>1622580</v>
      </c>
    </row>
    <row r="12" spans="1:44" ht="12.75">
      <c r="A12" s="16" t="s">
        <v>5</v>
      </c>
      <c r="B12" s="21">
        <v>372940</v>
      </c>
      <c r="C12" s="53">
        <f t="shared" si="2"/>
        <v>372940</v>
      </c>
      <c r="D12" s="21">
        <v>67740</v>
      </c>
      <c r="E12" s="21">
        <v>14960</v>
      </c>
      <c r="F12" s="55"/>
      <c r="G12" s="55"/>
      <c r="H12" s="21">
        <v>116180</v>
      </c>
      <c r="I12" s="21">
        <v>71660</v>
      </c>
      <c r="J12" s="55"/>
      <c r="K12" s="21">
        <v>3020</v>
      </c>
      <c r="L12" s="55"/>
      <c r="M12" s="55">
        <v>8460</v>
      </c>
      <c r="N12" s="55"/>
      <c r="O12" s="55"/>
      <c r="P12" s="21">
        <v>67160</v>
      </c>
      <c r="Q12" s="55"/>
      <c r="R12" s="55"/>
      <c r="S12" s="21">
        <v>142520</v>
      </c>
      <c r="T12" s="21">
        <v>0</v>
      </c>
      <c r="U12" s="21">
        <v>330140</v>
      </c>
      <c r="V12" s="21">
        <v>1940</v>
      </c>
      <c r="W12" s="21"/>
      <c r="X12" s="21">
        <v>4660</v>
      </c>
      <c r="Y12" s="21">
        <v>120</v>
      </c>
      <c r="Z12" s="55"/>
      <c r="AA12" s="21">
        <v>0</v>
      </c>
      <c r="AB12" s="55"/>
      <c r="AC12" s="55"/>
      <c r="AD12" s="21">
        <v>4100</v>
      </c>
      <c r="AE12" s="21">
        <v>1800</v>
      </c>
      <c r="AF12" s="21">
        <v>75020</v>
      </c>
      <c r="AG12" s="21">
        <v>5100</v>
      </c>
      <c r="AH12" s="21">
        <v>380</v>
      </c>
      <c r="AI12" s="55"/>
      <c r="AJ12" s="21">
        <v>15580</v>
      </c>
      <c r="AK12" s="21">
        <v>26880</v>
      </c>
      <c r="AL12" s="21">
        <v>1290</v>
      </c>
      <c r="AM12" s="55"/>
      <c r="AN12" s="55"/>
      <c r="AO12" s="21">
        <v>31240</v>
      </c>
      <c r="AP12" s="61">
        <f t="shared" si="3"/>
        <v>989950</v>
      </c>
      <c r="AQ12" s="38">
        <f t="shared" si="0"/>
        <v>0.7263608948631217</v>
      </c>
      <c r="AR12" s="43">
        <f t="shared" si="1"/>
        <v>1362890</v>
      </c>
    </row>
    <row r="13" spans="1:44" ht="12.75">
      <c r="A13" s="16" t="s">
        <v>6</v>
      </c>
      <c r="B13" s="21">
        <v>451100</v>
      </c>
      <c r="C13" s="53">
        <f t="shared" si="2"/>
        <v>451100</v>
      </c>
      <c r="D13" s="21">
        <v>76180</v>
      </c>
      <c r="E13" s="21">
        <v>14080</v>
      </c>
      <c r="F13" s="55"/>
      <c r="G13" s="55"/>
      <c r="H13" s="21">
        <v>116100</v>
      </c>
      <c r="I13" s="21">
        <v>69860</v>
      </c>
      <c r="J13" s="55"/>
      <c r="K13" s="21"/>
      <c r="L13" s="55"/>
      <c r="M13" s="55">
        <v>0</v>
      </c>
      <c r="N13" s="55"/>
      <c r="O13" s="55"/>
      <c r="P13" s="21">
        <v>63900</v>
      </c>
      <c r="Q13" s="55"/>
      <c r="R13" s="55"/>
      <c r="S13" s="21">
        <v>126300</v>
      </c>
      <c r="T13" s="21"/>
      <c r="U13" s="21">
        <v>347580</v>
      </c>
      <c r="V13" s="21">
        <v>0</v>
      </c>
      <c r="W13" s="21">
        <v>170</v>
      </c>
      <c r="X13" s="21">
        <v>2580</v>
      </c>
      <c r="Y13" s="21">
        <v>100</v>
      </c>
      <c r="Z13" s="55"/>
      <c r="AA13" s="21">
        <v>400</v>
      </c>
      <c r="AB13" s="55"/>
      <c r="AC13" s="55"/>
      <c r="AD13" s="21">
        <v>6000</v>
      </c>
      <c r="AE13" s="21">
        <v>3940</v>
      </c>
      <c r="AF13" s="120">
        <v>65940</v>
      </c>
      <c r="AG13" s="21">
        <v>7720</v>
      </c>
      <c r="AH13" s="21">
        <v>2120</v>
      </c>
      <c r="AI13" s="55"/>
      <c r="AJ13" s="21">
        <v>15700</v>
      </c>
      <c r="AK13" s="21">
        <v>41460</v>
      </c>
      <c r="AL13" s="21">
        <v>1290</v>
      </c>
      <c r="AM13" s="55"/>
      <c r="AN13" s="55"/>
      <c r="AO13" s="21">
        <v>21020</v>
      </c>
      <c r="AP13" s="61">
        <f t="shared" si="3"/>
        <v>982440</v>
      </c>
      <c r="AQ13" s="38">
        <f t="shared" si="0"/>
        <v>0.6853244415921426</v>
      </c>
      <c r="AR13" s="43">
        <f t="shared" si="1"/>
        <v>1433540</v>
      </c>
    </row>
    <row r="14" spans="1:44" ht="12.75">
      <c r="A14" s="16" t="s">
        <v>7</v>
      </c>
      <c r="B14" s="21">
        <v>433300</v>
      </c>
      <c r="C14" s="53">
        <f t="shared" si="2"/>
        <v>433300</v>
      </c>
      <c r="D14" s="21">
        <v>83960</v>
      </c>
      <c r="E14" s="21">
        <v>12900</v>
      </c>
      <c r="F14" s="55"/>
      <c r="G14" s="55"/>
      <c r="H14" s="21">
        <v>122200</v>
      </c>
      <c r="I14" s="21">
        <v>93060</v>
      </c>
      <c r="J14" s="55"/>
      <c r="K14" s="21">
        <v>3400</v>
      </c>
      <c r="L14" s="55"/>
      <c r="M14" s="55">
        <v>10200</v>
      </c>
      <c r="N14" s="55"/>
      <c r="O14" s="55"/>
      <c r="P14" s="21">
        <v>91520</v>
      </c>
      <c r="Q14" s="55"/>
      <c r="R14" s="55"/>
      <c r="S14" s="21">
        <v>151120</v>
      </c>
      <c r="T14" s="21">
        <v>0</v>
      </c>
      <c r="U14" s="21">
        <v>325690</v>
      </c>
      <c r="V14" s="120">
        <v>3820</v>
      </c>
      <c r="W14" s="21">
        <v>190</v>
      </c>
      <c r="X14" s="21">
        <v>5180</v>
      </c>
      <c r="Y14" s="21">
        <v>0</v>
      </c>
      <c r="Z14" s="55"/>
      <c r="AA14" s="21">
        <v>200</v>
      </c>
      <c r="AB14" s="55"/>
      <c r="AC14" s="55"/>
      <c r="AD14" s="21">
        <v>3800</v>
      </c>
      <c r="AE14" s="21">
        <v>1360</v>
      </c>
      <c r="AF14" s="120">
        <v>96460</v>
      </c>
      <c r="AG14" s="21">
        <v>8800</v>
      </c>
      <c r="AH14" s="21">
        <v>2120</v>
      </c>
      <c r="AI14" s="55"/>
      <c r="AJ14" s="21">
        <v>33860</v>
      </c>
      <c r="AK14" s="21">
        <v>24860</v>
      </c>
      <c r="AL14" s="21">
        <v>1290</v>
      </c>
      <c r="AM14" s="55"/>
      <c r="AN14" s="55"/>
      <c r="AO14" s="21">
        <v>9420</v>
      </c>
      <c r="AP14" s="61">
        <f t="shared" si="3"/>
        <v>1085410</v>
      </c>
      <c r="AQ14" s="38">
        <f t="shared" si="0"/>
        <v>0.7146920741945467</v>
      </c>
      <c r="AR14" s="43">
        <f t="shared" si="1"/>
        <v>1518710</v>
      </c>
    </row>
    <row r="15" spans="1:44" ht="12.75">
      <c r="A15" s="16" t="s">
        <v>8</v>
      </c>
      <c r="B15" s="21">
        <v>678220</v>
      </c>
      <c r="C15" s="53">
        <f t="shared" si="2"/>
        <v>678220</v>
      </c>
      <c r="D15" s="21">
        <v>104320</v>
      </c>
      <c r="E15" s="21">
        <v>11120</v>
      </c>
      <c r="F15" s="55"/>
      <c r="G15" s="55"/>
      <c r="H15" s="21">
        <v>135140</v>
      </c>
      <c r="I15" s="21">
        <v>83680</v>
      </c>
      <c r="J15" s="55"/>
      <c r="K15" s="21"/>
      <c r="L15" s="55"/>
      <c r="M15" s="55">
        <v>9840</v>
      </c>
      <c r="N15" s="55"/>
      <c r="O15" s="55"/>
      <c r="P15" s="21">
        <v>58160</v>
      </c>
      <c r="Q15" s="55"/>
      <c r="R15" s="55"/>
      <c r="S15" s="21">
        <v>87980</v>
      </c>
      <c r="T15" s="21">
        <v>0</v>
      </c>
      <c r="U15" s="21">
        <v>309980</v>
      </c>
      <c r="V15" s="21">
        <v>3380</v>
      </c>
      <c r="W15" s="21"/>
      <c r="X15" s="21">
        <v>0</v>
      </c>
      <c r="Y15" s="21">
        <v>300</v>
      </c>
      <c r="Z15" s="55"/>
      <c r="AA15" s="21">
        <v>0</v>
      </c>
      <c r="AB15" s="55"/>
      <c r="AC15" s="55"/>
      <c r="AD15" s="21">
        <v>3920</v>
      </c>
      <c r="AE15" s="21">
        <v>3860</v>
      </c>
      <c r="AF15" s="21">
        <v>79760</v>
      </c>
      <c r="AG15" s="21">
        <v>8800</v>
      </c>
      <c r="AH15" s="21">
        <v>1920</v>
      </c>
      <c r="AI15" s="55"/>
      <c r="AJ15" s="120">
        <v>19660</v>
      </c>
      <c r="AK15" s="21">
        <v>54500</v>
      </c>
      <c r="AL15" s="21">
        <v>1290</v>
      </c>
      <c r="AM15" s="55"/>
      <c r="AN15" s="55"/>
      <c r="AO15" s="21">
        <v>0</v>
      </c>
      <c r="AP15" s="61">
        <f t="shared" si="3"/>
        <v>977610</v>
      </c>
      <c r="AQ15" s="38">
        <f t="shared" si="0"/>
        <v>0.5904048120881975</v>
      </c>
      <c r="AR15" s="43">
        <f t="shared" si="1"/>
        <v>1655830</v>
      </c>
    </row>
    <row r="16" spans="1:44" ht="12.75">
      <c r="A16" s="16" t="s">
        <v>9</v>
      </c>
      <c r="B16" s="21">
        <v>667120</v>
      </c>
      <c r="C16" s="53">
        <f t="shared" si="2"/>
        <v>667120</v>
      </c>
      <c r="D16" s="21">
        <v>66220</v>
      </c>
      <c r="E16" s="21">
        <v>7800</v>
      </c>
      <c r="F16" s="55"/>
      <c r="G16" s="55"/>
      <c r="H16" s="21">
        <v>137640</v>
      </c>
      <c r="I16" s="21">
        <v>83280</v>
      </c>
      <c r="J16" s="55"/>
      <c r="K16" s="21">
        <v>2840</v>
      </c>
      <c r="L16" s="55"/>
      <c r="M16" s="55">
        <v>5700</v>
      </c>
      <c r="N16" s="55"/>
      <c r="O16" s="55"/>
      <c r="P16" s="21">
        <v>70000</v>
      </c>
      <c r="Q16" s="55"/>
      <c r="R16" s="55"/>
      <c r="S16" s="21">
        <v>183560</v>
      </c>
      <c r="T16" s="21">
        <v>0</v>
      </c>
      <c r="U16" s="21">
        <v>321960</v>
      </c>
      <c r="V16" s="21">
        <v>860</v>
      </c>
      <c r="W16" s="21">
        <v>225</v>
      </c>
      <c r="X16" s="21">
        <v>3880</v>
      </c>
      <c r="Y16" s="21">
        <v>120</v>
      </c>
      <c r="Z16" s="55"/>
      <c r="AA16" s="21">
        <v>260</v>
      </c>
      <c r="AB16" s="55"/>
      <c r="AC16" s="55"/>
      <c r="AD16" s="21">
        <v>8700</v>
      </c>
      <c r="AE16" s="21">
        <v>5500</v>
      </c>
      <c r="AF16" s="21">
        <v>75440</v>
      </c>
      <c r="AG16" s="21">
        <v>9340</v>
      </c>
      <c r="AH16" s="21">
        <v>2690</v>
      </c>
      <c r="AI16" s="55"/>
      <c r="AJ16" s="21">
        <v>31520</v>
      </c>
      <c r="AK16" s="21">
        <v>36800</v>
      </c>
      <c r="AL16" s="21">
        <v>1290</v>
      </c>
      <c r="AM16" s="55"/>
      <c r="AN16" s="55"/>
      <c r="AO16" s="21">
        <v>15560</v>
      </c>
      <c r="AP16" s="61">
        <f t="shared" si="3"/>
        <v>1071185</v>
      </c>
      <c r="AQ16" s="38">
        <f t="shared" si="0"/>
        <v>0.6162238502449225</v>
      </c>
      <c r="AR16" s="43">
        <f t="shared" si="1"/>
        <v>1738305</v>
      </c>
    </row>
    <row r="17" spans="1:44" ht="12.75">
      <c r="A17" s="16" t="s">
        <v>10</v>
      </c>
      <c r="B17" s="21">
        <v>444760</v>
      </c>
      <c r="C17" s="53">
        <f t="shared" si="2"/>
        <v>444760</v>
      </c>
      <c r="D17" s="21">
        <v>106800</v>
      </c>
      <c r="E17" s="21">
        <v>4960</v>
      </c>
      <c r="F17" s="55"/>
      <c r="G17" s="55"/>
      <c r="H17" s="21">
        <v>145000</v>
      </c>
      <c r="I17" s="21">
        <v>101960</v>
      </c>
      <c r="J17" s="55"/>
      <c r="K17" s="21"/>
      <c r="L17" s="55"/>
      <c r="M17" s="55">
        <v>0</v>
      </c>
      <c r="N17" s="55"/>
      <c r="O17" s="55"/>
      <c r="P17" s="21">
        <v>75580</v>
      </c>
      <c r="Q17" s="55"/>
      <c r="R17" s="55"/>
      <c r="S17" s="21">
        <v>143520</v>
      </c>
      <c r="T17" s="21"/>
      <c r="U17" s="21">
        <v>340860</v>
      </c>
      <c r="V17" s="21">
        <v>2500</v>
      </c>
      <c r="W17" s="21">
        <v>100</v>
      </c>
      <c r="X17" s="21">
        <v>4040</v>
      </c>
      <c r="Y17" s="21">
        <v>340</v>
      </c>
      <c r="Z17" s="55"/>
      <c r="AA17" s="21">
        <v>0</v>
      </c>
      <c r="AB17" s="55"/>
      <c r="AC17" s="55"/>
      <c r="AD17" s="21">
        <v>2600</v>
      </c>
      <c r="AE17" s="21">
        <v>4160</v>
      </c>
      <c r="AF17" s="21">
        <v>56440</v>
      </c>
      <c r="AG17" s="21">
        <v>8840</v>
      </c>
      <c r="AH17" s="21">
        <v>0</v>
      </c>
      <c r="AI17" s="55"/>
      <c r="AJ17" s="120">
        <v>19900</v>
      </c>
      <c r="AK17" s="21">
        <v>24980</v>
      </c>
      <c r="AL17" s="21">
        <v>1290</v>
      </c>
      <c r="AM17" s="55"/>
      <c r="AN17" s="55"/>
      <c r="AO17" s="21">
        <v>0</v>
      </c>
      <c r="AP17" s="61">
        <f t="shared" si="3"/>
        <v>1043870</v>
      </c>
      <c r="AQ17" s="38">
        <f t="shared" si="0"/>
        <v>0.7012286464736033</v>
      </c>
      <c r="AR17" s="43">
        <f t="shared" si="1"/>
        <v>1488630</v>
      </c>
    </row>
    <row r="18" spans="1:44" ht="12.75">
      <c r="A18" s="16" t="s">
        <v>11</v>
      </c>
      <c r="B18" s="21">
        <v>580760</v>
      </c>
      <c r="C18" s="53">
        <f t="shared" si="2"/>
        <v>580760</v>
      </c>
      <c r="D18" s="21">
        <v>86580</v>
      </c>
      <c r="E18" s="21">
        <v>7080</v>
      </c>
      <c r="F18" s="55"/>
      <c r="G18" s="55"/>
      <c r="H18" s="21">
        <v>155600</v>
      </c>
      <c r="I18" s="21">
        <v>73780</v>
      </c>
      <c r="J18" s="55"/>
      <c r="K18" s="21"/>
      <c r="L18" s="55"/>
      <c r="M18" s="55">
        <v>8180</v>
      </c>
      <c r="N18" s="55"/>
      <c r="O18" s="55"/>
      <c r="P18" s="21">
        <v>60440</v>
      </c>
      <c r="Q18" s="55"/>
      <c r="R18" s="55"/>
      <c r="S18" s="21">
        <v>172080</v>
      </c>
      <c r="T18" s="21"/>
      <c r="U18" s="21">
        <v>369180</v>
      </c>
      <c r="V18" s="21">
        <v>4340</v>
      </c>
      <c r="W18" s="21"/>
      <c r="X18" s="21">
        <v>1220</v>
      </c>
      <c r="Y18" s="21">
        <v>0</v>
      </c>
      <c r="Z18" s="55"/>
      <c r="AA18" s="21">
        <v>0</v>
      </c>
      <c r="AB18" s="55"/>
      <c r="AC18" s="55"/>
      <c r="AD18" s="21">
        <v>4260</v>
      </c>
      <c r="AE18" s="21">
        <v>3180</v>
      </c>
      <c r="AF18" s="21">
        <v>66520</v>
      </c>
      <c r="AG18" s="21">
        <v>7640</v>
      </c>
      <c r="AH18" s="21">
        <v>2780</v>
      </c>
      <c r="AI18" s="55"/>
      <c r="AJ18" s="21">
        <v>41600</v>
      </c>
      <c r="AK18" s="21">
        <v>24060</v>
      </c>
      <c r="AL18" s="21">
        <v>1290</v>
      </c>
      <c r="AM18" s="55"/>
      <c r="AN18" s="55"/>
      <c r="AO18" s="21">
        <v>33200</v>
      </c>
      <c r="AP18" s="61">
        <f t="shared" si="3"/>
        <v>1123010</v>
      </c>
      <c r="AQ18" s="38">
        <f t="shared" si="0"/>
        <v>0.6591323946307307</v>
      </c>
      <c r="AR18" s="43">
        <f t="shared" si="1"/>
        <v>1703770</v>
      </c>
    </row>
    <row r="19" spans="1:44" ht="12.75">
      <c r="A19" s="16" t="s">
        <v>12</v>
      </c>
      <c r="B19" s="21">
        <v>677540</v>
      </c>
      <c r="C19" s="53">
        <f t="shared" si="2"/>
        <v>677540</v>
      </c>
      <c r="D19" s="21">
        <v>93380</v>
      </c>
      <c r="E19" s="21">
        <v>9560</v>
      </c>
      <c r="F19" s="55"/>
      <c r="G19" s="55"/>
      <c r="H19" s="21">
        <v>134880</v>
      </c>
      <c r="I19" s="21">
        <v>66100</v>
      </c>
      <c r="J19" s="55"/>
      <c r="K19" s="21"/>
      <c r="L19" s="55"/>
      <c r="M19" s="55">
        <v>8360</v>
      </c>
      <c r="N19" s="55"/>
      <c r="O19" s="55"/>
      <c r="P19" s="21">
        <v>54700</v>
      </c>
      <c r="Q19" s="55"/>
      <c r="R19" s="55"/>
      <c r="S19" s="21">
        <v>154160</v>
      </c>
      <c r="T19" s="21"/>
      <c r="U19" s="21">
        <v>342000</v>
      </c>
      <c r="V19" s="21">
        <v>4980</v>
      </c>
      <c r="W19" s="21">
        <v>140</v>
      </c>
      <c r="X19" s="21">
        <v>3880</v>
      </c>
      <c r="Y19" s="21">
        <v>340</v>
      </c>
      <c r="Z19" s="55"/>
      <c r="AA19" s="21">
        <v>360</v>
      </c>
      <c r="AB19" s="55"/>
      <c r="AC19" s="55"/>
      <c r="AD19" s="21">
        <v>6340</v>
      </c>
      <c r="AE19" s="21">
        <v>6680</v>
      </c>
      <c r="AF19" s="21">
        <v>72760</v>
      </c>
      <c r="AG19" s="21">
        <v>6740</v>
      </c>
      <c r="AH19" s="21">
        <v>2280</v>
      </c>
      <c r="AI19" s="55"/>
      <c r="AJ19" s="21">
        <v>26920</v>
      </c>
      <c r="AK19" s="21">
        <v>18620</v>
      </c>
      <c r="AL19" s="21">
        <v>1290</v>
      </c>
      <c r="AM19" s="55"/>
      <c r="AN19" s="55"/>
      <c r="AO19" s="21">
        <v>16800</v>
      </c>
      <c r="AP19" s="61">
        <f t="shared" si="3"/>
        <v>1031270</v>
      </c>
      <c r="AQ19" s="38">
        <f t="shared" si="0"/>
        <v>0.6035018521661273</v>
      </c>
      <c r="AR19" s="43">
        <f t="shared" si="1"/>
        <v>1708810</v>
      </c>
    </row>
    <row r="20" spans="1:44" ht="12.75">
      <c r="A20" s="16" t="s">
        <v>13</v>
      </c>
      <c r="B20" s="21">
        <v>559880</v>
      </c>
      <c r="C20" s="53">
        <f t="shared" si="2"/>
        <v>559880</v>
      </c>
      <c r="D20" s="21">
        <v>175940</v>
      </c>
      <c r="E20" s="21">
        <v>9220</v>
      </c>
      <c r="F20" s="55"/>
      <c r="G20" s="55"/>
      <c r="H20" s="21">
        <v>165600</v>
      </c>
      <c r="I20" s="21">
        <v>93540</v>
      </c>
      <c r="J20" s="55"/>
      <c r="K20" s="21"/>
      <c r="L20" s="55"/>
      <c r="M20" s="55">
        <v>6600</v>
      </c>
      <c r="N20" s="55"/>
      <c r="O20" s="55"/>
      <c r="P20" s="21">
        <v>55720</v>
      </c>
      <c r="Q20" s="55"/>
      <c r="R20" s="55"/>
      <c r="S20" s="21">
        <v>187240</v>
      </c>
      <c r="T20" s="21"/>
      <c r="U20" s="21">
        <v>431200</v>
      </c>
      <c r="V20" s="21">
        <v>4900</v>
      </c>
      <c r="W20" s="21">
        <v>250</v>
      </c>
      <c r="X20" s="21">
        <v>4400</v>
      </c>
      <c r="Y20" s="21">
        <v>0</v>
      </c>
      <c r="Z20" s="55"/>
      <c r="AA20" s="21">
        <v>0</v>
      </c>
      <c r="AB20" s="55"/>
      <c r="AC20" s="55"/>
      <c r="AD20" s="21">
        <v>4800</v>
      </c>
      <c r="AE20" s="21">
        <v>9560</v>
      </c>
      <c r="AF20" s="21">
        <v>59360</v>
      </c>
      <c r="AG20" s="21">
        <v>1480</v>
      </c>
      <c r="AH20" s="21">
        <v>3080</v>
      </c>
      <c r="AI20" s="55"/>
      <c r="AJ20" s="21">
        <v>20500</v>
      </c>
      <c r="AK20" s="21">
        <v>24500</v>
      </c>
      <c r="AL20" s="21">
        <v>1290</v>
      </c>
      <c r="AM20" s="55"/>
      <c r="AN20" s="55"/>
      <c r="AO20" s="21">
        <v>23540</v>
      </c>
      <c r="AP20" s="61">
        <f t="shared" si="3"/>
        <v>1282720</v>
      </c>
      <c r="AQ20" s="38">
        <f t="shared" si="0"/>
        <v>0.6961467491587974</v>
      </c>
      <c r="AR20" s="43">
        <f t="shared" si="1"/>
        <v>1842600</v>
      </c>
    </row>
    <row r="21" spans="1:44" ht="12.75">
      <c r="A21" s="16"/>
      <c r="B21" s="21"/>
      <c r="C21" s="54"/>
      <c r="D21" s="21"/>
      <c r="E21" s="21"/>
      <c r="F21" s="55"/>
      <c r="G21" s="55"/>
      <c r="H21" s="21"/>
      <c r="I21" s="31"/>
      <c r="J21" s="55"/>
      <c r="K21" s="21"/>
      <c r="L21" s="55"/>
      <c r="M21" s="55"/>
      <c r="N21" s="55"/>
      <c r="O21" s="55"/>
      <c r="P21" s="26"/>
      <c r="Q21" s="55"/>
      <c r="R21" s="55"/>
      <c r="S21" s="32"/>
      <c r="T21" s="21"/>
      <c r="U21" s="31"/>
      <c r="V21" s="31"/>
      <c r="W21" s="21"/>
      <c r="X21" s="31"/>
      <c r="Y21" s="21"/>
      <c r="Z21" s="55"/>
      <c r="AA21" s="26"/>
      <c r="AB21" s="55"/>
      <c r="AC21" s="55"/>
      <c r="AD21" s="21"/>
      <c r="AE21" s="21"/>
      <c r="AF21" s="21"/>
      <c r="AG21" s="21"/>
      <c r="AH21" s="21"/>
      <c r="AI21" s="55"/>
      <c r="AJ21" s="21"/>
      <c r="AK21" s="21"/>
      <c r="AL21" s="31"/>
      <c r="AM21" s="55"/>
      <c r="AN21" s="55"/>
      <c r="AO21" s="21"/>
      <c r="AP21" s="62"/>
      <c r="AQ21" s="39"/>
      <c r="AR21" s="41"/>
    </row>
    <row r="22" spans="1:44" ht="13.5" thickBot="1">
      <c r="A22" s="20" t="s">
        <v>19</v>
      </c>
      <c r="B22" s="21">
        <f>SUM(B9:B20)</f>
        <v>6605240</v>
      </c>
      <c r="C22" s="53">
        <f t="shared" si="2"/>
        <v>6605240</v>
      </c>
      <c r="D22" s="21">
        <f>SUM(D9:D21)</f>
        <v>1138700</v>
      </c>
      <c r="E22" s="21">
        <f aca="true" t="shared" si="4" ref="E22:AO22">SUM(E9:E21)</f>
        <v>136060</v>
      </c>
      <c r="F22" s="21">
        <f t="shared" si="4"/>
        <v>0</v>
      </c>
      <c r="G22" s="21">
        <f t="shared" si="4"/>
        <v>0</v>
      </c>
      <c r="H22" s="21">
        <f t="shared" si="4"/>
        <v>1515340</v>
      </c>
      <c r="I22" s="21">
        <f t="shared" si="4"/>
        <v>933100</v>
      </c>
      <c r="J22" s="21">
        <f t="shared" si="4"/>
        <v>0</v>
      </c>
      <c r="K22" s="21">
        <f t="shared" si="4"/>
        <v>11980</v>
      </c>
      <c r="L22" s="21">
        <f t="shared" si="4"/>
        <v>0</v>
      </c>
      <c r="M22" s="21">
        <f t="shared" si="4"/>
        <v>85840</v>
      </c>
      <c r="N22" s="21">
        <f t="shared" si="4"/>
        <v>0</v>
      </c>
      <c r="O22" s="21">
        <f t="shared" si="4"/>
        <v>0</v>
      </c>
      <c r="P22" s="21">
        <f t="shared" si="4"/>
        <v>758740</v>
      </c>
      <c r="Q22" s="21">
        <f t="shared" si="4"/>
        <v>0</v>
      </c>
      <c r="R22" s="21">
        <f t="shared" si="4"/>
        <v>0</v>
      </c>
      <c r="S22" s="21">
        <f t="shared" si="4"/>
        <v>1745780</v>
      </c>
      <c r="T22" s="21">
        <f t="shared" si="4"/>
        <v>0</v>
      </c>
      <c r="U22" s="21">
        <f t="shared" si="4"/>
        <v>3918470</v>
      </c>
      <c r="V22" s="21">
        <f t="shared" si="4"/>
        <v>37300</v>
      </c>
      <c r="W22" s="21">
        <f t="shared" si="4"/>
        <v>1305</v>
      </c>
      <c r="X22" s="21">
        <f t="shared" si="4"/>
        <v>38720</v>
      </c>
      <c r="Y22" s="21">
        <f t="shared" si="4"/>
        <v>1520</v>
      </c>
      <c r="Z22" s="21">
        <f t="shared" si="4"/>
        <v>0</v>
      </c>
      <c r="AA22" s="21">
        <f t="shared" si="4"/>
        <v>1740</v>
      </c>
      <c r="AB22" s="21">
        <f t="shared" si="4"/>
        <v>0</v>
      </c>
      <c r="AC22" s="21">
        <f t="shared" si="4"/>
        <v>0</v>
      </c>
      <c r="AD22" s="21">
        <f t="shared" si="4"/>
        <v>62060</v>
      </c>
      <c r="AE22" s="21">
        <f t="shared" si="4"/>
        <v>48200</v>
      </c>
      <c r="AF22" s="21">
        <f t="shared" si="4"/>
        <v>902780</v>
      </c>
      <c r="AG22" s="21">
        <f t="shared" si="4"/>
        <v>73920</v>
      </c>
      <c r="AH22" s="21">
        <f t="shared" si="4"/>
        <v>22380</v>
      </c>
      <c r="AI22" s="21">
        <f t="shared" si="4"/>
        <v>0</v>
      </c>
      <c r="AJ22" s="21">
        <f t="shared" si="4"/>
        <v>320680</v>
      </c>
      <c r="AK22" s="21">
        <f t="shared" si="4"/>
        <v>410840</v>
      </c>
      <c r="AL22" s="21">
        <f t="shared" si="4"/>
        <v>15480</v>
      </c>
      <c r="AM22" s="21">
        <f t="shared" si="4"/>
        <v>0</v>
      </c>
      <c r="AN22" s="21"/>
      <c r="AO22" s="21">
        <f t="shared" si="4"/>
        <v>242820</v>
      </c>
      <c r="AP22" s="63">
        <f>SUM(AP9:AP21)</f>
        <v>12423755</v>
      </c>
      <c r="AQ22" s="40">
        <f>AP22/(C22+AP22)</f>
        <v>0.6528855044630576</v>
      </c>
      <c r="AR22" s="44">
        <f>C22+AP22</f>
        <v>19028995</v>
      </c>
    </row>
    <row r="23" ht="12.75">
      <c r="Y23" s="1"/>
    </row>
    <row r="25" spans="35:36" ht="12.75">
      <c r="AI25" s="119"/>
      <c r="AJ25" s="11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R22"/>
  <sheetViews>
    <sheetView zoomScale="90" zoomScaleNormal="90" zoomScalePageLayoutView="0" workbookViewId="0" topLeftCell="A1">
      <pane xSplit="1" topLeftCell="B1" activePane="topRight" state="frozen"/>
      <selection pane="topLeft" activeCell="A1" sqref="A1"/>
      <selection pane="topRight" activeCell="AA42" sqref="AA42"/>
    </sheetView>
  </sheetViews>
  <sheetFormatPr defaultColWidth="9.140625" defaultRowHeight="12.75"/>
  <cols>
    <col min="2" max="2" width="12.421875" style="0" customWidth="1"/>
    <col min="3" max="3" width="21.140625" style="0" bestFit="1" customWidth="1"/>
    <col min="4" max="4" width="10.57421875" style="0" customWidth="1"/>
    <col min="10" max="10" width="10.00390625" style="0" customWidth="1"/>
    <col min="11" max="11" width="10.28125" style="0" customWidth="1"/>
    <col min="15" max="15" width="11.140625" style="0" customWidth="1"/>
    <col min="17" max="17" width="10.7109375" style="0" customWidth="1"/>
    <col min="18" max="18" width="8.8515625" style="0" bestFit="1" customWidth="1"/>
    <col min="22" max="22" width="10.00390625" style="0" customWidth="1"/>
    <col min="31" max="31" width="11.7109375" style="0" customWidth="1"/>
    <col min="35" max="35" width="10.57421875" style="0" customWidth="1"/>
  </cols>
  <sheetData>
    <row r="1" spans="1:28" ht="33">
      <c r="A1" s="2"/>
      <c r="B1" s="3" t="s">
        <v>15</v>
      </c>
      <c r="C1" s="4">
        <v>35.73</v>
      </c>
      <c r="E1" s="56" t="s">
        <v>87</v>
      </c>
      <c r="F1" s="5"/>
      <c r="G1" s="50"/>
      <c r="H1" s="50"/>
      <c r="I1" s="50"/>
      <c r="J1" s="50"/>
      <c r="K1" s="50"/>
      <c r="L1" s="50"/>
      <c r="M1" s="50"/>
      <c r="N1" s="50"/>
      <c r="O1" s="24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2.75">
      <c r="A2" s="7"/>
      <c r="B2" s="8" t="s">
        <v>0</v>
      </c>
      <c r="C2" s="9">
        <v>12226</v>
      </c>
      <c r="E2" s="5"/>
      <c r="F2" s="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2.75">
      <c r="A3" s="7"/>
      <c r="B3" s="10" t="s">
        <v>27</v>
      </c>
      <c r="C3" s="30" t="e">
        <f>C4/C2</f>
        <v>#REF!</v>
      </c>
      <c r="E3" s="5"/>
      <c r="F3" s="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2.75">
      <c r="A4" s="7"/>
      <c r="B4" s="10" t="s">
        <v>16</v>
      </c>
      <c r="C4" s="9" t="e">
        <f>H22+#REF!</f>
        <v>#REF!</v>
      </c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2.75">
      <c r="A5" s="7"/>
      <c r="B5" s="10" t="s">
        <v>22</v>
      </c>
      <c r="C5" s="9">
        <f>H22</f>
        <v>393520</v>
      </c>
      <c r="E5" s="5"/>
      <c r="F5" s="5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2.75">
      <c r="A6" s="7"/>
      <c r="B6" s="10" t="s">
        <v>17</v>
      </c>
      <c r="C6" s="9" t="e">
        <f>#REF!</f>
        <v>#REF!</v>
      </c>
      <c r="E6" s="5"/>
      <c r="F6" s="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3.5" thickBot="1">
      <c r="A7" s="7"/>
      <c r="B7" s="11" t="s">
        <v>1</v>
      </c>
      <c r="C7" s="12" t="e">
        <f>C6/C4</f>
        <v>#REF!</v>
      </c>
      <c r="E7" s="5"/>
      <c r="F7" s="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44" ht="48">
      <c r="A8" s="6" t="s">
        <v>35</v>
      </c>
      <c r="B8" s="13" t="s">
        <v>31</v>
      </c>
      <c r="C8" s="14" t="s">
        <v>18</v>
      </c>
      <c r="D8" s="28" t="s">
        <v>46</v>
      </c>
      <c r="E8" s="28" t="s">
        <v>47</v>
      </c>
      <c r="F8" s="28" t="s">
        <v>38</v>
      </c>
      <c r="G8" s="28" t="s">
        <v>39</v>
      </c>
      <c r="H8" s="28" t="s">
        <v>49</v>
      </c>
      <c r="I8" s="28" t="s">
        <v>50</v>
      </c>
      <c r="J8" s="28" t="s">
        <v>40</v>
      </c>
      <c r="K8" s="28" t="s">
        <v>48</v>
      </c>
      <c r="L8" s="28" t="s">
        <v>76</v>
      </c>
      <c r="M8" s="28" t="s">
        <v>41</v>
      </c>
      <c r="N8" s="28" t="s">
        <v>44</v>
      </c>
      <c r="O8" s="28" t="s">
        <v>68</v>
      </c>
      <c r="P8" s="28" t="s">
        <v>42</v>
      </c>
      <c r="Q8" s="28" t="s">
        <v>43</v>
      </c>
      <c r="R8" s="28" t="s">
        <v>45</v>
      </c>
      <c r="S8" s="28" t="s">
        <v>51</v>
      </c>
      <c r="T8" s="28" t="s">
        <v>82</v>
      </c>
      <c r="U8" s="28" t="s">
        <v>52</v>
      </c>
      <c r="V8" s="28" t="s">
        <v>54</v>
      </c>
      <c r="W8" s="28" t="s">
        <v>69</v>
      </c>
      <c r="X8" s="28" t="s">
        <v>55</v>
      </c>
      <c r="Y8" s="28" t="s">
        <v>56</v>
      </c>
      <c r="Z8" s="29" t="s">
        <v>72</v>
      </c>
      <c r="AA8" s="28" t="s">
        <v>57</v>
      </c>
      <c r="AB8" s="28" t="s">
        <v>60</v>
      </c>
      <c r="AC8" s="28" t="s">
        <v>61</v>
      </c>
      <c r="AD8" s="28" t="s">
        <v>58</v>
      </c>
      <c r="AE8" s="28" t="s">
        <v>59</v>
      </c>
      <c r="AF8" s="28" t="s">
        <v>67</v>
      </c>
      <c r="AG8" s="28" t="s">
        <v>62</v>
      </c>
      <c r="AH8" s="29" t="s">
        <v>63</v>
      </c>
      <c r="AI8" s="28" t="s">
        <v>53</v>
      </c>
      <c r="AJ8" s="29" t="s">
        <v>64</v>
      </c>
      <c r="AK8" s="29" t="s">
        <v>65</v>
      </c>
      <c r="AL8" s="29" t="s">
        <v>37</v>
      </c>
      <c r="AM8" s="52" t="s">
        <v>78</v>
      </c>
      <c r="AN8" s="28" t="s">
        <v>86</v>
      </c>
      <c r="AO8" s="49" t="s">
        <v>66</v>
      </c>
      <c r="AP8" s="15" t="s">
        <v>20</v>
      </c>
      <c r="AQ8" s="37" t="s">
        <v>14</v>
      </c>
      <c r="AR8" s="42" t="s">
        <v>30</v>
      </c>
    </row>
    <row r="9" spans="1:44" ht="12.75">
      <c r="A9" s="16" t="s">
        <v>2</v>
      </c>
      <c r="B9" s="21">
        <v>65580</v>
      </c>
      <c r="C9" s="53">
        <f>B9</f>
        <v>65580</v>
      </c>
      <c r="D9" s="21">
        <v>3460</v>
      </c>
      <c r="E9" s="21">
        <v>2800</v>
      </c>
      <c r="F9" s="55"/>
      <c r="G9" s="55"/>
      <c r="H9" s="21">
        <v>29440</v>
      </c>
      <c r="I9" s="21">
        <v>18560</v>
      </c>
      <c r="J9" s="55"/>
      <c r="K9" s="55"/>
      <c r="L9" s="55"/>
      <c r="M9" s="55"/>
      <c r="N9" s="55"/>
      <c r="O9" s="55"/>
      <c r="P9" s="21">
        <v>29400</v>
      </c>
      <c r="Q9" s="55"/>
      <c r="R9" s="55"/>
      <c r="S9" s="21">
        <v>40040</v>
      </c>
      <c r="T9" s="55"/>
      <c r="U9" s="21">
        <v>105540</v>
      </c>
      <c r="V9" s="21">
        <v>760</v>
      </c>
      <c r="W9" s="55"/>
      <c r="X9" s="21">
        <v>220</v>
      </c>
      <c r="Y9" s="21">
        <v>0</v>
      </c>
      <c r="Z9" s="55"/>
      <c r="AA9" s="21">
        <v>80</v>
      </c>
      <c r="AB9" s="55"/>
      <c r="AC9" s="21">
        <v>0</v>
      </c>
      <c r="AD9" s="21">
        <v>0</v>
      </c>
      <c r="AE9" s="21">
        <v>140</v>
      </c>
      <c r="AF9" s="21">
        <v>4680</v>
      </c>
      <c r="AG9" s="21">
        <v>0</v>
      </c>
      <c r="AH9" s="55"/>
      <c r="AI9" s="55"/>
      <c r="AJ9" s="21">
        <v>7540</v>
      </c>
      <c r="AK9" s="21">
        <v>5580</v>
      </c>
      <c r="AL9" s="55"/>
      <c r="AM9" s="55"/>
      <c r="AN9" s="21">
        <v>224</v>
      </c>
      <c r="AO9" s="21">
        <v>3320</v>
      </c>
      <c r="AP9" s="18">
        <f>SUM(D9:AO9)</f>
        <v>251784</v>
      </c>
      <c r="AQ9" s="38">
        <f aca="true" t="shared" si="0" ref="AQ9:AQ20">AP9/(C9+AP9)</f>
        <v>0.7933603055166938</v>
      </c>
      <c r="AR9" s="43">
        <f aca="true" t="shared" si="1" ref="AR9:AR20">C9+AP9</f>
        <v>317364</v>
      </c>
    </row>
    <row r="10" spans="1:44" ht="12.75">
      <c r="A10" s="16" t="s">
        <v>3</v>
      </c>
      <c r="B10" s="21">
        <v>78960</v>
      </c>
      <c r="C10" s="53">
        <f aca="true" t="shared" si="2" ref="C10:C22">B10</f>
        <v>78960</v>
      </c>
      <c r="D10" s="21">
        <v>7340</v>
      </c>
      <c r="E10" s="21">
        <v>1500</v>
      </c>
      <c r="F10" s="55"/>
      <c r="G10" s="55"/>
      <c r="H10" s="21">
        <v>24480</v>
      </c>
      <c r="I10" s="21">
        <v>16900</v>
      </c>
      <c r="J10" s="55"/>
      <c r="K10" s="55"/>
      <c r="L10" s="55"/>
      <c r="M10" s="55"/>
      <c r="N10" s="55"/>
      <c r="O10" s="55"/>
      <c r="P10" s="21">
        <v>39360</v>
      </c>
      <c r="Q10" s="55"/>
      <c r="R10" s="55"/>
      <c r="S10" s="21">
        <v>26580</v>
      </c>
      <c r="T10" s="55"/>
      <c r="U10" s="21">
        <v>109260</v>
      </c>
      <c r="V10" s="21">
        <v>0</v>
      </c>
      <c r="W10" s="55"/>
      <c r="X10" s="21">
        <v>240</v>
      </c>
      <c r="Y10" s="21">
        <v>0</v>
      </c>
      <c r="Z10" s="55"/>
      <c r="AA10" s="21">
        <v>0</v>
      </c>
      <c r="AB10" s="55"/>
      <c r="AC10" s="21">
        <v>0</v>
      </c>
      <c r="AD10" s="21"/>
      <c r="AE10" s="21">
        <v>240</v>
      </c>
      <c r="AF10" s="21">
        <v>11580</v>
      </c>
      <c r="AG10" s="21">
        <v>0</v>
      </c>
      <c r="AH10" s="55"/>
      <c r="AI10" s="55"/>
      <c r="AJ10" s="21">
        <v>12140</v>
      </c>
      <c r="AK10" s="21">
        <v>8920</v>
      </c>
      <c r="AL10" s="55"/>
      <c r="AM10" s="55"/>
      <c r="AN10" s="21">
        <v>0</v>
      </c>
      <c r="AO10" s="21">
        <v>6080</v>
      </c>
      <c r="AP10" s="18">
        <f aca="true" t="shared" si="3" ref="AP10:AP20">SUM(D10:AO10)</f>
        <v>264620</v>
      </c>
      <c r="AQ10" s="38">
        <f t="shared" si="0"/>
        <v>0.7701845276209325</v>
      </c>
      <c r="AR10" s="43">
        <f t="shared" si="1"/>
        <v>343580</v>
      </c>
    </row>
    <row r="11" spans="1:44" ht="12.75">
      <c r="A11" s="16" t="s">
        <v>4</v>
      </c>
      <c r="B11" s="21">
        <v>75000</v>
      </c>
      <c r="C11" s="53">
        <f t="shared" si="2"/>
        <v>75000</v>
      </c>
      <c r="D11" s="21">
        <v>8480</v>
      </c>
      <c r="E11" s="21">
        <v>1720</v>
      </c>
      <c r="F11" s="55"/>
      <c r="G11" s="55"/>
      <c r="H11" s="21">
        <v>34440</v>
      </c>
      <c r="I11" s="21">
        <v>22060</v>
      </c>
      <c r="J11" s="55"/>
      <c r="K11" s="55"/>
      <c r="L11" s="55"/>
      <c r="M11" s="55"/>
      <c r="N11" s="55"/>
      <c r="O11" s="55"/>
      <c r="P11" s="21">
        <v>42480</v>
      </c>
      <c r="Q11" s="55"/>
      <c r="R11" s="55"/>
      <c r="S11" s="21">
        <v>28840</v>
      </c>
      <c r="T11" s="55"/>
      <c r="U11" s="21">
        <v>103720</v>
      </c>
      <c r="V11" s="21">
        <v>0</v>
      </c>
      <c r="W11" s="55"/>
      <c r="X11" s="21">
        <v>360</v>
      </c>
      <c r="Y11" s="21">
        <v>40</v>
      </c>
      <c r="Z11" s="55"/>
      <c r="AA11" s="21">
        <v>100</v>
      </c>
      <c r="AB11" s="55"/>
      <c r="AC11" s="21">
        <v>0</v>
      </c>
      <c r="AD11" s="21">
        <v>620</v>
      </c>
      <c r="AE11" s="21">
        <v>0</v>
      </c>
      <c r="AF11" s="21">
        <v>7240</v>
      </c>
      <c r="AG11" s="21">
        <v>480</v>
      </c>
      <c r="AH11" s="55"/>
      <c r="AI11" s="55"/>
      <c r="AJ11" s="21">
        <v>10380</v>
      </c>
      <c r="AK11" s="21">
        <v>28100</v>
      </c>
      <c r="AL11" s="55"/>
      <c r="AM11" s="55"/>
      <c r="AN11" s="21">
        <v>0</v>
      </c>
      <c r="AO11" s="21">
        <v>3380</v>
      </c>
      <c r="AP11" s="18">
        <f t="shared" si="3"/>
        <v>292440</v>
      </c>
      <c r="AQ11" s="38">
        <f t="shared" si="0"/>
        <v>0.7958850424559112</v>
      </c>
      <c r="AR11" s="43">
        <f t="shared" si="1"/>
        <v>367440</v>
      </c>
    </row>
    <row r="12" spans="1:44" ht="12.75">
      <c r="A12" s="16" t="s">
        <v>5</v>
      </c>
      <c r="B12" s="21">
        <v>81740</v>
      </c>
      <c r="C12" s="53">
        <f t="shared" si="2"/>
        <v>81740</v>
      </c>
      <c r="D12" s="21">
        <v>6760</v>
      </c>
      <c r="E12" s="21">
        <v>720</v>
      </c>
      <c r="F12" s="55"/>
      <c r="G12" s="55"/>
      <c r="H12" s="21">
        <v>27660</v>
      </c>
      <c r="I12" s="21">
        <v>17940</v>
      </c>
      <c r="J12" s="55"/>
      <c r="K12" s="55"/>
      <c r="L12" s="55"/>
      <c r="M12" s="55"/>
      <c r="N12" s="55"/>
      <c r="O12" s="55"/>
      <c r="P12" s="21">
        <v>44980</v>
      </c>
      <c r="Q12" s="55"/>
      <c r="R12" s="55"/>
      <c r="S12" s="21">
        <v>23150</v>
      </c>
      <c r="T12" s="55"/>
      <c r="U12" s="21">
        <v>105800</v>
      </c>
      <c r="V12" s="21">
        <v>0</v>
      </c>
      <c r="W12" s="55"/>
      <c r="X12" s="21">
        <v>0</v>
      </c>
      <c r="Y12" s="21">
        <v>0</v>
      </c>
      <c r="Z12" s="55"/>
      <c r="AA12" s="21">
        <v>0</v>
      </c>
      <c r="AB12" s="55"/>
      <c r="AC12" s="21"/>
      <c r="AD12" s="21">
        <v>500</v>
      </c>
      <c r="AE12" s="21">
        <v>200</v>
      </c>
      <c r="AF12" s="21">
        <v>8880</v>
      </c>
      <c r="AG12" s="21">
        <v>0</v>
      </c>
      <c r="AH12" s="55"/>
      <c r="AI12" s="55"/>
      <c r="AJ12" s="21">
        <v>9640</v>
      </c>
      <c r="AK12" s="21">
        <v>33260</v>
      </c>
      <c r="AL12" s="55"/>
      <c r="AM12" s="55"/>
      <c r="AN12" s="21"/>
      <c r="AO12" s="21">
        <v>4680</v>
      </c>
      <c r="AP12" s="18">
        <f t="shared" si="3"/>
        <v>284170</v>
      </c>
      <c r="AQ12" s="38">
        <f t="shared" si="0"/>
        <v>0.7766117351261239</v>
      </c>
      <c r="AR12" s="43">
        <f t="shared" si="1"/>
        <v>365910</v>
      </c>
    </row>
    <row r="13" spans="1:44" ht="12.75">
      <c r="A13" s="16" t="s">
        <v>6</v>
      </c>
      <c r="B13" s="21">
        <v>76320</v>
      </c>
      <c r="C13" s="53">
        <v>76230</v>
      </c>
      <c r="D13" s="21">
        <v>14380</v>
      </c>
      <c r="E13" s="21">
        <v>1380</v>
      </c>
      <c r="F13" s="55"/>
      <c r="G13" s="55"/>
      <c r="H13" s="21">
        <v>29940</v>
      </c>
      <c r="I13" s="21">
        <v>19400</v>
      </c>
      <c r="J13" s="55"/>
      <c r="K13" s="55"/>
      <c r="L13" s="55"/>
      <c r="M13" s="55"/>
      <c r="N13" s="55"/>
      <c r="O13" s="55"/>
      <c r="P13" s="21">
        <v>42600</v>
      </c>
      <c r="Q13" s="55"/>
      <c r="R13" s="55"/>
      <c r="S13" s="21">
        <v>33400</v>
      </c>
      <c r="T13" s="55"/>
      <c r="U13" s="21">
        <v>105140</v>
      </c>
      <c r="V13" s="21">
        <v>0</v>
      </c>
      <c r="W13" s="55"/>
      <c r="X13" s="21">
        <v>300</v>
      </c>
      <c r="Y13" s="21">
        <v>80</v>
      </c>
      <c r="Z13" s="55"/>
      <c r="AA13" s="21">
        <v>100</v>
      </c>
      <c r="AB13" s="55"/>
      <c r="AC13" s="21">
        <v>36</v>
      </c>
      <c r="AD13" s="21">
        <v>200</v>
      </c>
      <c r="AE13" s="21"/>
      <c r="AF13" s="21">
        <v>8300</v>
      </c>
      <c r="AG13" s="21">
        <v>2460</v>
      </c>
      <c r="AH13" s="55"/>
      <c r="AI13" s="55"/>
      <c r="AJ13" s="21">
        <v>18020</v>
      </c>
      <c r="AK13" s="21">
        <v>10920</v>
      </c>
      <c r="AL13" s="55"/>
      <c r="AM13" s="55"/>
      <c r="AN13" s="21"/>
      <c r="AO13" s="21">
        <v>6800</v>
      </c>
      <c r="AP13" s="18">
        <f t="shared" si="3"/>
        <v>293456</v>
      </c>
      <c r="AQ13" s="38">
        <f t="shared" si="0"/>
        <v>0.7937979799072726</v>
      </c>
      <c r="AR13" s="43">
        <f t="shared" si="1"/>
        <v>369686</v>
      </c>
    </row>
    <row r="14" spans="1:44" ht="12.75">
      <c r="A14" s="16" t="s">
        <v>7</v>
      </c>
      <c r="B14" s="21">
        <v>77420</v>
      </c>
      <c r="C14" s="53">
        <f t="shared" si="2"/>
        <v>77420</v>
      </c>
      <c r="D14" s="21">
        <v>9080</v>
      </c>
      <c r="E14" s="21">
        <v>1040</v>
      </c>
      <c r="F14" s="55"/>
      <c r="G14" s="55"/>
      <c r="H14" s="21">
        <v>44060</v>
      </c>
      <c r="I14" s="21">
        <v>25320</v>
      </c>
      <c r="J14" s="55"/>
      <c r="K14" s="55"/>
      <c r="L14" s="55"/>
      <c r="M14" s="55"/>
      <c r="N14" s="55"/>
      <c r="O14" s="55"/>
      <c r="P14" s="21">
        <v>25880</v>
      </c>
      <c r="Q14" s="55"/>
      <c r="R14" s="55"/>
      <c r="S14" s="21">
        <v>27220</v>
      </c>
      <c r="T14" s="55"/>
      <c r="U14" s="21">
        <v>110620</v>
      </c>
      <c r="V14" s="21">
        <v>0</v>
      </c>
      <c r="W14" s="55"/>
      <c r="X14" s="21">
        <v>260</v>
      </c>
      <c r="Y14" s="21">
        <v>100</v>
      </c>
      <c r="Z14" s="55"/>
      <c r="AA14" s="21">
        <v>100</v>
      </c>
      <c r="AB14" s="55"/>
      <c r="AC14" s="21"/>
      <c r="AD14" s="21">
        <v>340</v>
      </c>
      <c r="AE14" s="21">
        <v>320</v>
      </c>
      <c r="AF14" s="21">
        <v>7160</v>
      </c>
      <c r="AG14" s="21">
        <v>840</v>
      </c>
      <c r="AH14" s="55"/>
      <c r="AI14" s="55"/>
      <c r="AJ14" s="21">
        <v>9000</v>
      </c>
      <c r="AK14" s="21">
        <v>44530</v>
      </c>
      <c r="AL14" s="55"/>
      <c r="AM14" s="55"/>
      <c r="AN14" s="21"/>
      <c r="AO14" s="21">
        <v>11560</v>
      </c>
      <c r="AP14" s="18">
        <f t="shared" si="3"/>
        <v>317430</v>
      </c>
      <c r="AQ14" s="38">
        <f t="shared" si="0"/>
        <v>0.8039255413448145</v>
      </c>
      <c r="AR14" s="43">
        <f t="shared" si="1"/>
        <v>394850</v>
      </c>
    </row>
    <row r="15" spans="1:44" ht="12.75">
      <c r="A15" s="16" t="s">
        <v>8</v>
      </c>
      <c r="B15" s="21">
        <v>68750</v>
      </c>
      <c r="C15" s="53">
        <f t="shared" si="2"/>
        <v>68750</v>
      </c>
      <c r="D15" s="21">
        <v>5800</v>
      </c>
      <c r="E15" s="21">
        <v>3380</v>
      </c>
      <c r="F15" s="55"/>
      <c r="G15" s="55"/>
      <c r="H15" s="21">
        <v>31220</v>
      </c>
      <c r="I15" s="21">
        <v>21240</v>
      </c>
      <c r="J15" s="55"/>
      <c r="K15" s="55"/>
      <c r="L15" s="55"/>
      <c r="M15" s="55"/>
      <c r="N15" s="55"/>
      <c r="O15" s="55"/>
      <c r="P15" s="21">
        <v>53800</v>
      </c>
      <c r="Q15" s="55"/>
      <c r="R15" s="55"/>
      <c r="S15" s="21">
        <v>25180</v>
      </c>
      <c r="T15" s="55"/>
      <c r="U15" s="21">
        <v>95440</v>
      </c>
      <c r="V15" s="21">
        <v>1000</v>
      </c>
      <c r="W15" s="55"/>
      <c r="X15" s="21">
        <v>280</v>
      </c>
      <c r="Y15" s="21">
        <v>0</v>
      </c>
      <c r="Z15" s="55"/>
      <c r="AA15" s="21">
        <v>0</v>
      </c>
      <c r="AB15" s="55"/>
      <c r="AC15" s="21"/>
      <c r="AD15" s="21">
        <v>580</v>
      </c>
      <c r="AE15" s="21">
        <v>260</v>
      </c>
      <c r="AF15" s="21">
        <v>12880</v>
      </c>
      <c r="AG15" s="21">
        <v>0</v>
      </c>
      <c r="AH15" s="55"/>
      <c r="AI15" s="55"/>
      <c r="AJ15" s="21">
        <v>8800</v>
      </c>
      <c r="AK15" s="21">
        <v>1160</v>
      </c>
      <c r="AL15" s="55"/>
      <c r="AM15" s="55"/>
      <c r="AN15" s="21"/>
      <c r="AO15" s="21">
        <v>22300</v>
      </c>
      <c r="AP15" s="18">
        <f t="shared" si="3"/>
        <v>283320</v>
      </c>
      <c r="AQ15" s="38">
        <f t="shared" si="0"/>
        <v>0.8047263328315392</v>
      </c>
      <c r="AR15" s="43">
        <f t="shared" si="1"/>
        <v>352070</v>
      </c>
    </row>
    <row r="16" spans="1:44" ht="12.75">
      <c r="A16" s="16" t="s">
        <v>9</v>
      </c>
      <c r="B16" s="21">
        <v>82980</v>
      </c>
      <c r="C16" s="53">
        <f t="shared" si="2"/>
        <v>82980</v>
      </c>
      <c r="D16" s="21">
        <v>6440</v>
      </c>
      <c r="E16" s="21">
        <v>580</v>
      </c>
      <c r="F16" s="55"/>
      <c r="G16" s="55"/>
      <c r="H16" s="21">
        <v>39500</v>
      </c>
      <c r="I16" s="21">
        <v>22200</v>
      </c>
      <c r="J16" s="55"/>
      <c r="K16" s="55"/>
      <c r="L16" s="55"/>
      <c r="M16" s="55"/>
      <c r="N16" s="55"/>
      <c r="O16" s="55"/>
      <c r="P16" s="21">
        <v>13460</v>
      </c>
      <c r="Q16" s="55"/>
      <c r="R16" s="55"/>
      <c r="S16" s="21">
        <v>22480</v>
      </c>
      <c r="T16" s="55"/>
      <c r="U16" s="21">
        <v>101800</v>
      </c>
      <c r="V16" s="21">
        <v>0</v>
      </c>
      <c r="W16" s="55"/>
      <c r="X16" s="21">
        <v>0</v>
      </c>
      <c r="Y16" s="21">
        <v>160</v>
      </c>
      <c r="Z16" s="55"/>
      <c r="AA16" s="21">
        <v>0</v>
      </c>
      <c r="AB16" s="55"/>
      <c r="AC16" s="21"/>
      <c r="AD16" s="21">
        <v>330</v>
      </c>
      <c r="AE16" s="21">
        <v>180</v>
      </c>
      <c r="AF16" s="21">
        <v>6700</v>
      </c>
      <c r="AG16" s="21">
        <v>1560</v>
      </c>
      <c r="AH16" s="55"/>
      <c r="AI16" s="55"/>
      <c r="AJ16" s="21">
        <v>10500</v>
      </c>
      <c r="AK16" s="21">
        <v>31340</v>
      </c>
      <c r="AL16" s="55"/>
      <c r="AM16" s="55"/>
      <c r="AN16" s="21">
        <v>420</v>
      </c>
      <c r="AO16" s="21">
        <v>0</v>
      </c>
      <c r="AP16" s="18">
        <f t="shared" si="3"/>
        <v>257650</v>
      </c>
      <c r="AQ16" s="38">
        <f t="shared" si="0"/>
        <v>0.7563925667146171</v>
      </c>
      <c r="AR16" s="43">
        <f t="shared" si="1"/>
        <v>340630</v>
      </c>
    </row>
    <row r="17" spans="1:44" ht="12.75">
      <c r="A17" s="16" t="s">
        <v>10</v>
      </c>
      <c r="B17" s="21">
        <v>108480</v>
      </c>
      <c r="C17" s="53">
        <f t="shared" si="2"/>
        <v>108480</v>
      </c>
      <c r="D17" s="21">
        <v>4760</v>
      </c>
      <c r="E17" s="21">
        <v>4620</v>
      </c>
      <c r="F17" s="55"/>
      <c r="G17" s="55"/>
      <c r="H17" s="21">
        <v>28900</v>
      </c>
      <c r="I17" s="21">
        <v>27240</v>
      </c>
      <c r="J17" s="55"/>
      <c r="K17" s="55"/>
      <c r="L17" s="55"/>
      <c r="M17" s="55"/>
      <c r="N17" s="55"/>
      <c r="O17" s="55"/>
      <c r="P17" s="21">
        <v>22420</v>
      </c>
      <c r="Q17" s="55"/>
      <c r="R17" s="55"/>
      <c r="S17" s="21">
        <v>51520</v>
      </c>
      <c r="T17" s="55"/>
      <c r="U17" s="21">
        <v>92220</v>
      </c>
      <c r="V17" s="21">
        <v>0</v>
      </c>
      <c r="W17" s="55"/>
      <c r="X17" s="21">
        <v>500</v>
      </c>
      <c r="Y17" s="21">
        <v>0</v>
      </c>
      <c r="Z17" s="55"/>
      <c r="AA17" s="21">
        <v>0</v>
      </c>
      <c r="AB17" s="55"/>
      <c r="AC17" s="21"/>
      <c r="AD17" s="21"/>
      <c r="AE17" s="21"/>
      <c r="AF17" s="21">
        <v>8020</v>
      </c>
      <c r="AG17" s="21">
        <v>1120</v>
      </c>
      <c r="AH17" s="55"/>
      <c r="AI17" s="55"/>
      <c r="AJ17" s="21">
        <v>9380</v>
      </c>
      <c r="AK17" s="21">
        <v>20020</v>
      </c>
      <c r="AL17" s="55"/>
      <c r="AM17" s="55"/>
      <c r="AN17" s="21"/>
      <c r="AO17" s="21">
        <v>0</v>
      </c>
      <c r="AP17" s="18">
        <f t="shared" si="3"/>
        <v>270720</v>
      </c>
      <c r="AQ17" s="38">
        <f t="shared" si="0"/>
        <v>0.7139240506329114</v>
      </c>
      <c r="AR17" s="43">
        <f t="shared" si="1"/>
        <v>379200</v>
      </c>
    </row>
    <row r="18" spans="1:44" ht="12.75">
      <c r="A18" s="16" t="s">
        <v>11</v>
      </c>
      <c r="B18" s="21">
        <v>92400</v>
      </c>
      <c r="C18" s="53">
        <f t="shared" si="2"/>
        <v>92400</v>
      </c>
      <c r="D18" s="21">
        <v>14820</v>
      </c>
      <c r="E18" s="21">
        <v>980</v>
      </c>
      <c r="F18" s="55"/>
      <c r="G18" s="55"/>
      <c r="H18" s="21">
        <v>34940</v>
      </c>
      <c r="I18" s="21">
        <v>19900</v>
      </c>
      <c r="J18" s="55"/>
      <c r="K18" s="55"/>
      <c r="L18" s="55"/>
      <c r="M18" s="55"/>
      <c r="N18" s="55"/>
      <c r="O18" s="55"/>
      <c r="P18" s="21">
        <v>25140</v>
      </c>
      <c r="Q18" s="55"/>
      <c r="R18" s="55"/>
      <c r="S18" s="21">
        <v>32020</v>
      </c>
      <c r="T18" s="55"/>
      <c r="U18" s="21">
        <v>101540</v>
      </c>
      <c r="V18" s="21">
        <v>1300</v>
      </c>
      <c r="W18" s="55"/>
      <c r="X18" s="21">
        <v>640</v>
      </c>
      <c r="Y18" s="21">
        <v>0</v>
      </c>
      <c r="Z18" s="55"/>
      <c r="AA18" s="21">
        <v>0</v>
      </c>
      <c r="AB18" s="55"/>
      <c r="AC18" s="21"/>
      <c r="AD18" s="21">
        <v>700</v>
      </c>
      <c r="AE18" s="21">
        <v>280</v>
      </c>
      <c r="AF18" s="21">
        <v>14400</v>
      </c>
      <c r="AG18" s="21">
        <v>1340</v>
      </c>
      <c r="AH18" s="55"/>
      <c r="AI18" s="55"/>
      <c r="AJ18" s="21">
        <v>9340</v>
      </c>
      <c r="AK18" s="21">
        <v>5520</v>
      </c>
      <c r="AL18" s="55"/>
      <c r="AM18" s="55"/>
      <c r="AN18" s="21">
        <v>1040</v>
      </c>
      <c r="AO18" s="21">
        <v>3260</v>
      </c>
      <c r="AP18" s="18">
        <f t="shared" si="3"/>
        <v>267160</v>
      </c>
      <c r="AQ18" s="38">
        <f t="shared" si="0"/>
        <v>0.7430192457447992</v>
      </c>
      <c r="AR18" s="43">
        <f t="shared" si="1"/>
        <v>359560</v>
      </c>
    </row>
    <row r="19" spans="1:44" ht="12.75">
      <c r="A19" s="16" t="s">
        <v>12</v>
      </c>
      <c r="B19" s="21">
        <v>80750</v>
      </c>
      <c r="C19" s="53">
        <f t="shared" si="2"/>
        <v>80750</v>
      </c>
      <c r="D19" s="21">
        <v>4420</v>
      </c>
      <c r="E19" s="21">
        <v>3340</v>
      </c>
      <c r="F19" s="55"/>
      <c r="G19" s="55"/>
      <c r="H19" s="21">
        <v>36620</v>
      </c>
      <c r="I19" s="21">
        <v>18140</v>
      </c>
      <c r="J19" s="55"/>
      <c r="K19" s="55"/>
      <c r="L19" s="55"/>
      <c r="M19" s="55"/>
      <c r="N19" s="55"/>
      <c r="O19" s="55"/>
      <c r="P19" s="21">
        <v>44980</v>
      </c>
      <c r="Q19" s="55"/>
      <c r="R19" s="55"/>
      <c r="S19" s="21">
        <v>37880</v>
      </c>
      <c r="T19" s="55"/>
      <c r="U19" s="21">
        <v>86100</v>
      </c>
      <c r="V19" s="21">
        <v>1860</v>
      </c>
      <c r="W19" s="55"/>
      <c r="X19" s="21">
        <v>540</v>
      </c>
      <c r="Y19" s="21">
        <v>0</v>
      </c>
      <c r="Z19" s="55"/>
      <c r="AA19" s="21">
        <v>160</v>
      </c>
      <c r="AB19" s="55"/>
      <c r="AC19" s="21"/>
      <c r="AD19" s="21">
        <v>250</v>
      </c>
      <c r="AE19" s="21"/>
      <c r="AF19" s="21">
        <v>10260</v>
      </c>
      <c r="AG19" s="21">
        <v>5760</v>
      </c>
      <c r="AH19" s="55"/>
      <c r="AI19" s="55"/>
      <c r="AJ19" s="21">
        <v>0</v>
      </c>
      <c r="AK19" s="21">
        <v>19980</v>
      </c>
      <c r="AL19" s="55"/>
      <c r="AM19" s="55">
        <v>44</v>
      </c>
      <c r="AN19" s="21">
        <v>1020</v>
      </c>
      <c r="AO19" s="21">
        <v>2160</v>
      </c>
      <c r="AP19" s="18">
        <f t="shared" si="3"/>
        <v>273514</v>
      </c>
      <c r="AQ19" s="38">
        <f t="shared" si="0"/>
        <v>0.7720626425490594</v>
      </c>
      <c r="AR19" s="43">
        <f t="shared" si="1"/>
        <v>354264</v>
      </c>
    </row>
    <row r="20" spans="1:44" ht="12.75">
      <c r="A20" s="16" t="s">
        <v>13</v>
      </c>
      <c r="B20" s="21">
        <v>103740</v>
      </c>
      <c r="C20" s="53">
        <f t="shared" si="2"/>
        <v>103740</v>
      </c>
      <c r="D20" s="21">
        <v>13020</v>
      </c>
      <c r="E20" s="21">
        <v>2460</v>
      </c>
      <c r="F20" s="55"/>
      <c r="G20" s="55"/>
      <c r="H20" s="21">
        <v>32320</v>
      </c>
      <c r="I20" s="21">
        <v>24080</v>
      </c>
      <c r="J20" s="55"/>
      <c r="K20" s="55"/>
      <c r="L20" s="55"/>
      <c r="M20" s="55"/>
      <c r="N20" s="55"/>
      <c r="O20" s="55"/>
      <c r="P20" s="21">
        <v>26400</v>
      </c>
      <c r="Q20" s="55"/>
      <c r="R20" s="55"/>
      <c r="S20" s="21">
        <v>33500</v>
      </c>
      <c r="T20" s="55"/>
      <c r="U20" s="21">
        <v>103140</v>
      </c>
      <c r="V20" s="21">
        <v>1000</v>
      </c>
      <c r="W20" s="55"/>
      <c r="X20" s="21">
        <v>240</v>
      </c>
      <c r="Y20" s="21">
        <v>0</v>
      </c>
      <c r="Z20" s="55"/>
      <c r="AA20" s="21">
        <v>0</v>
      </c>
      <c r="AB20" s="55"/>
      <c r="AC20" s="21"/>
      <c r="AD20" s="21">
        <v>180</v>
      </c>
      <c r="AE20" s="21"/>
      <c r="AF20" s="21">
        <v>10600</v>
      </c>
      <c r="AG20" s="21">
        <v>0</v>
      </c>
      <c r="AH20" s="55"/>
      <c r="AI20" s="55"/>
      <c r="AJ20" s="21">
        <v>20580</v>
      </c>
      <c r="AK20" s="21">
        <v>58380</v>
      </c>
      <c r="AL20" s="55"/>
      <c r="AM20" s="55"/>
      <c r="AN20" s="21"/>
      <c r="AO20" s="21">
        <v>3100</v>
      </c>
      <c r="AP20" s="18">
        <f t="shared" si="3"/>
        <v>329000</v>
      </c>
      <c r="AQ20" s="38">
        <f t="shared" si="0"/>
        <v>0.7602717567130378</v>
      </c>
      <c r="AR20" s="43">
        <f t="shared" si="1"/>
        <v>432740</v>
      </c>
    </row>
    <row r="21" spans="1:44" ht="12.75">
      <c r="A21" s="16"/>
      <c r="B21" s="21"/>
      <c r="C21" s="54"/>
      <c r="D21" s="21"/>
      <c r="E21" s="21"/>
      <c r="F21" s="55"/>
      <c r="G21" s="55"/>
      <c r="H21" s="21"/>
      <c r="I21" s="31"/>
      <c r="J21" s="55"/>
      <c r="K21" s="55"/>
      <c r="L21" s="55"/>
      <c r="M21" s="55"/>
      <c r="N21" s="55"/>
      <c r="O21" s="55"/>
      <c r="P21" s="26"/>
      <c r="Q21" s="55"/>
      <c r="R21" s="55"/>
      <c r="S21" s="32"/>
      <c r="T21" s="55"/>
      <c r="U21" s="31"/>
      <c r="V21" s="31"/>
      <c r="W21" s="55"/>
      <c r="X21" s="31"/>
      <c r="Y21" s="21"/>
      <c r="Z21" s="55"/>
      <c r="AA21" s="26"/>
      <c r="AB21" s="55"/>
      <c r="AC21" s="21"/>
      <c r="AD21" s="21"/>
      <c r="AE21" s="21"/>
      <c r="AF21" s="21"/>
      <c r="AG21" s="21"/>
      <c r="AH21" s="55"/>
      <c r="AI21" s="55"/>
      <c r="AJ21" s="21"/>
      <c r="AK21" s="21"/>
      <c r="AL21" s="55"/>
      <c r="AM21" s="55"/>
      <c r="AN21" s="21"/>
      <c r="AO21" s="22"/>
      <c r="AP21" s="19"/>
      <c r="AQ21" s="39"/>
      <c r="AR21" s="41"/>
    </row>
    <row r="22" spans="1:44" ht="13.5" thickBot="1">
      <c r="A22" s="20" t="s">
        <v>19</v>
      </c>
      <c r="B22" s="21">
        <f>SUM(B9:B20)</f>
        <v>992120</v>
      </c>
      <c r="C22" s="53">
        <f t="shared" si="2"/>
        <v>992120</v>
      </c>
      <c r="D22" s="21">
        <f>SUM(D9:D21)</f>
        <v>98760</v>
      </c>
      <c r="E22" s="21">
        <f aca="true" t="shared" si="4" ref="E22:AO22">SUM(E9:E21)</f>
        <v>24520</v>
      </c>
      <c r="F22" s="21">
        <f t="shared" si="4"/>
        <v>0</v>
      </c>
      <c r="G22" s="21">
        <f t="shared" si="4"/>
        <v>0</v>
      </c>
      <c r="H22" s="21">
        <f t="shared" si="4"/>
        <v>393520</v>
      </c>
      <c r="I22" s="21">
        <f t="shared" si="4"/>
        <v>252980</v>
      </c>
      <c r="J22" s="21">
        <f t="shared" si="4"/>
        <v>0</v>
      </c>
      <c r="K22" s="21">
        <f t="shared" si="4"/>
        <v>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 t="shared" si="4"/>
        <v>0</v>
      </c>
      <c r="P22" s="21">
        <f t="shared" si="4"/>
        <v>410900</v>
      </c>
      <c r="Q22" s="21">
        <f t="shared" si="4"/>
        <v>0</v>
      </c>
      <c r="R22" s="21">
        <f t="shared" si="4"/>
        <v>0</v>
      </c>
      <c r="S22" s="21">
        <f t="shared" si="4"/>
        <v>381810</v>
      </c>
      <c r="T22" s="21">
        <f t="shared" si="4"/>
        <v>0</v>
      </c>
      <c r="U22" s="21">
        <f t="shared" si="4"/>
        <v>1220320</v>
      </c>
      <c r="V22" s="21">
        <f t="shared" si="4"/>
        <v>5920</v>
      </c>
      <c r="W22" s="21">
        <f t="shared" si="4"/>
        <v>0</v>
      </c>
      <c r="X22" s="21">
        <f t="shared" si="4"/>
        <v>3580</v>
      </c>
      <c r="Y22" s="21">
        <f t="shared" si="4"/>
        <v>380</v>
      </c>
      <c r="Z22" s="21">
        <f t="shared" si="4"/>
        <v>0</v>
      </c>
      <c r="AA22" s="21">
        <f t="shared" si="4"/>
        <v>540</v>
      </c>
      <c r="AB22" s="21">
        <f t="shared" si="4"/>
        <v>0</v>
      </c>
      <c r="AC22" s="21">
        <f t="shared" si="4"/>
        <v>36</v>
      </c>
      <c r="AD22" s="21">
        <f t="shared" si="4"/>
        <v>3700</v>
      </c>
      <c r="AE22" s="21">
        <f t="shared" si="4"/>
        <v>1620</v>
      </c>
      <c r="AF22" s="21">
        <f t="shared" si="4"/>
        <v>110700</v>
      </c>
      <c r="AG22" s="21">
        <f t="shared" si="4"/>
        <v>13560</v>
      </c>
      <c r="AH22" s="21">
        <f t="shared" si="4"/>
        <v>0</v>
      </c>
      <c r="AI22" s="21">
        <f t="shared" si="4"/>
        <v>0</v>
      </c>
      <c r="AJ22" s="21">
        <f t="shared" si="4"/>
        <v>125320</v>
      </c>
      <c r="AK22" s="21">
        <f t="shared" si="4"/>
        <v>267710</v>
      </c>
      <c r="AL22" s="21">
        <f t="shared" si="4"/>
        <v>0</v>
      </c>
      <c r="AM22" s="21">
        <f t="shared" si="4"/>
        <v>44</v>
      </c>
      <c r="AN22" s="21">
        <f t="shared" si="4"/>
        <v>2704</v>
      </c>
      <c r="AO22" s="21">
        <f t="shared" si="4"/>
        <v>66640</v>
      </c>
      <c r="AP22" s="23">
        <f>SUM(AP9:AP21)</f>
        <v>3385264</v>
      </c>
      <c r="AQ22" s="40">
        <f>AP22/(C22+AP22)</f>
        <v>0.7733532173553885</v>
      </c>
      <c r="AR22" s="44">
        <f>C22+AP22</f>
        <v>4377384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R27"/>
  <sheetViews>
    <sheetView zoomScale="90" zoomScaleNormal="90" zoomScalePageLayoutView="0" workbookViewId="0" topLeftCell="K1">
      <selection activeCell="AJ20" sqref="AJ20"/>
    </sheetView>
  </sheetViews>
  <sheetFormatPr defaultColWidth="9.140625" defaultRowHeight="12.75"/>
  <cols>
    <col min="1" max="1" width="12.8515625" style="0" customWidth="1"/>
    <col min="2" max="2" width="21.7109375" style="0" customWidth="1"/>
    <col min="17" max="17" width="8.57421875" style="0" customWidth="1"/>
    <col min="18" max="18" width="9.140625" style="0" hidden="1" customWidth="1"/>
    <col min="22" max="22" width="6.7109375" style="0" customWidth="1"/>
    <col min="23" max="23" width="10.00390625" style="0" customWidth="1"/>
    <col min="24" max="24" width="7.7109375" style="0" bestFit="1" customWidth="1"/>
    <col min="25" max="25" width="9.8515625" style="0" bestFit="1" customWidth="1"/>
    <col min="26" max="26" width="9.8515625" style="0" customWidth="1"/>
  </cols>
  <sheetData>
    <row r="1" spans="1:24" ht="33">
      <c r="A1" s="2"/>
      <c r="B1" s="3" t="s">
        <v>15</v>
      </c>
      <c r="C1" s="4">
        <v>42.48</v>
      </c>
      <c r="D1" s="5"/>
      <c r="E1" s="56" t="s">
        <v>88</v>
      </c>
      <c r="F1" s="50"/>
      <c r="G1" s="50"/>
      <c r="H1" s="50"/>
      <c r="I1" s="50"/>
      <c r="J1" s="50"/>
      <c r="K1" s="24"/>
      <c r="L1" s="24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2.75">
      <c r="A2" s="7"/>
      <c r="B2" s="8" t="s">
        <v>0</v>
      </c>
      <c r="C2" s="9">
        <v>7563</v>
      </c>
      <c r="D2" s="5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2.75">
      <c r="A3" s="7"/>
      <c r="B3" s="10" t="s">
        <v>27</v>
      </c>
      <c r="C3" s="30">
        <f>C4/C2</f>
        <v>163.35290228745208</v>
      </c>
      <c r="D3" s="5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2.75">
      <c r="A4" s="7"/>
      <c r="B4" s="10" t="s">
        <v>16</v>
      </c>
      <c r="C4" s="9">
        <f>C22+AF22</f>
        <v>1235438</v>
      </c>
      <c r="D4" s="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2.75">
      <c r="A5" s="7"/>
      <c r="B5" s="10" t="s">
        <v>22</v>
      </c>
      <c r="C5" s="9">
        <f>C22</f>
        <v>1068238</v>
      </c>
      <c r="D5" s="5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2.75">
      <c r="A6" s="7"/>
      <c r="B6" s="10" t="s">
        <v>17</v>
      </c>
      <c r="C6" s="9">
        <f>AF22</f>
        <v>167200</v>
      </c>
      <c r="D6" s="5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3.5" thickBot="1">
      <c r="A7" s="7"/>
      <c r="B7" s="11" t="s">
        <v>1</v>
      </c>
      <c r="C7" s="12">
        <f>C6/C4</f>
        <v>0.13533661745874742</v>
      </c>
      <c r="D7" s="5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44" ht="48">
      <c r="A8" s="6" t="s">
        <v>35</v>
      </c>
      <c r="B8" s="13" t="s">
        <v>115</v>
      </c>
      <c r="C8" s="14" t="s">
        <v>18</v>
      </c>
      <c r="D8" s="28" t="s">
        <v>46</v>
      </c>
      <c r="E8" s="28" t="s">
        <v>47</v>
      </c>
      <c r="F8" s="28" t="s">
        <v>38</v>
      </c>
      <c r="G8" s="28" t="s">
        <v>39</v>
      </c>
      <c r="H8" s="28" t="s">
        <v>49</v>
      </c>
      <c r="I8" s="28" t="s">
        <v>50</v>
      </c>
      <c r="J8" s="28" t="s">
        <v>40</v>
      </c>
      <c r="K8" s="28" t="s">
        <v>48</v>
      </c>
      <c r="L8" s="28" t="s">
        <v>76</v>
      </c>
      <c r="M8" s="28" t="s">
        <v>41</v>
      </c>
      <c r="N8" s="28" t="s">
        <v>44</v>
      </c>
      <c r="O8" s="28" t="s">
        <v>68</v>
      </c>
      <c r="P8" s="28" t="s">
        <v>42</v>
      </c>
      <c r="Q8" s="28" t="s">
        <v>43</v>
      </c>
      <c r="R8" s="28" t="s">
        <v>45</v>
      </c>
      <c r="S8" s="28" t="s">
        <v>51</v>
      </c>
      <c r="T8" s="28" t="s">
        <v>82</v>
      </c>
      <c r="U8" s="28" t="s">
        <v>52</v>
      </c>
      <c r="V8" s="28" t="s">
        <v>54</v>
      </c>
      <c r="W8" s="28" t="s">
        <v>69</v>
      </c>
      <c r="X8" s="28" t="s">
        <v>55</v>
      </c>
      <c r="Y8" s="28" t="s">
        <v>56</v>
      </c>
      <c r="Z8" s="29" t="s">
        <v>72</v>
      </c>
      <c r="AA8" s="28" t="s">
        <v>57</v>
      </c>
      <c r="AB8" s="28" t="s">
        <v>60</v>
      </c>
      <c r="AC8" s="28" t="s">
        <v>61</v>
      </c>
      <c r="AD8" s="28" t="s">
        <v>58</v>
      </c>
      <c r="AE8" s="28" t="s">
        <v>59</v>
      </c>
      <c r="AF8" s="28" t="s">
        <v>67</v>
      </c>
      <c r="AG8" s="28" t="s">
        <v>62</v>
      </c>
      <c r="AH8" s="29" t="s">
        <v>63</v>
      </c>
      <c r="AI8" s="28" t="s">
        <v>53</v>
      </c>
      <c r="AJ8" s="29" t="s">
        <v>64</v>
      </c>
      <c r="AK8" s="29" t="s">
        <v>65</v>
      </c>
      <c r="AL8" s="29" t="s">
        <v>37</v>
      </c>
      <c r="AM8" s="52" t="s">
        <v>78</v>
      </c>
      <c r="AN8" s="28" t="s">
        <v>86</v>
      </c>
      <c r="AO8" s="49" t="s">
        <v>66</v>
      </c>
      <c r="AP8" s="15" t="s">
        <v>20</v>
      </c>
      <c r="AQ8" s="37" t="s">
        <v>14</v>
      </c>
      <c r="AR8" s="42" t="s">
        <v>30</v>
      </c>
    </row>
    <row r="9" spans="1:44" ht="12.75">
      <c r="A9" s="16" t="s">
        <v>2</v>
      </c>
      <c r="B9" s="21">
        <v>80360</v>
      </c>
      <c r="C9" s="53">
        <f>B9</f>
        <v>80360</v>
      </c>
      <c r="D9" s="21">
        <v>7320</v>
      </c>
      <c r="E9" s="21">
        <v>26200</v>
      </c>
      <c r="F9" s="55"/>
      <c r="G9" s="55"/>
      <c r="H9" s="55"/>
      <c r="I9" s="21">
        <v>18600</v>
      </c>
      <c r="J9" s="55"/>
      <c r="K9" s="55"/>
      <c r="L9" s="55"/>
      <c r="M9" s="55"/>
      <c r="N9" s="21">
        <v>0</v>
      </c>
      <c r="O9" s="55"/>
      <c r="P9" s="21">
        <v>17140</v>
      </c>
      <c r="Q9" s="55"/>
      <c r="R9" s="55"/>
      <c r="S9" s="21">
        <v>34660</v>
      </c>
      <c r="T9" s="55"/>
      <c r="U9" s="21">
        <v>99180</v>
      </c>
      <c r="V9" s="21">
        <v>700</v>
      </c>
      <c r="W9" s="55"/>
      <c r="X9" s="21">
        <v>0</v>
      </c>
      <c r="Y9" s="55"/>
      <c r="Z9" s="55"/>
      <c r="AA9" s="55"/>
      <c r="AB9" s="55"/>
      <c r="AC9" s="55"/>
      <c r="AD9" s="21">
        <v>0</v>
      </c>
      <c r="AE9" s="55"/>
      <c r="AF9" s="21">
        <v>9600</v>
      </c>
      <c r="AG9" s="21">
        <v>1840</v>
      </c>
      <c r="AH9" s="21">
        <v>2070</v>
      </c>
      <c r="AI9" s="55"/>
      <c r="AJ9" s="21">
        <v>0</v>
      </c>
      <c r="AK9" s="21">
        <v>13140</v>
      </c>
      <c r="AL9" s="55"/>
      <c r="AM9" s="55"/>
      <c r="AN9" s="55"/>
      <c r="AO9" s="21">
        <v>8380</v>
      </c>
      <c r="AP9" s="61">
        <f>SUM(D9:AO9)</f>
        <v>238830</v>
      </c>
      <c r="AQ9" s="38">
        <f aca="true" t="shared" si="0" ref="AQ9:AQ20">AP9/(C9+AP9)</f>
        <v>0.7482377267458253</v>
      </c>
      <c r="AR9" s="43">
        <f aca="true" t="shared" si="1" ref="AR9:AR20">C9+AP9</f>
        <v>319190</v>
      </c>
    </row>
    <row r="10" spans="1:44" ht="12.75">
      <c r="A10" s="16" t="s">
        <v>3</v>
      </c>
      <c r="B10" s="21">
        <v>79832</v>
      </c>
      <c r="C10" s="53">
        <f aca="true" t="shared" si="2" ref="C10:C22">B10</f>
        <v>79832</v>
      </c>
      <c r="D10" s="21">
        <v>5720</v>
      </c>
      <c r="E10" s="21">
        <v>19920</v>
      </c>
      <c r="F10" s="55"/>
      <c r="G10" s="55"/>
      <c r="H10" s="55"/>
      <c r="I10" s="21">
        <v>23700</v>
      </c>
      <c r="J10" s="55"/>
      <c r="K10" s="55"/>
      <c r="L10" s="55"/>
      <c r="M10" s="55"/>
      <c r="N10" s="21">
        <v>0</v>
      </c>
      <c r="O10" s="55"/>
      <c r="P10" s="21">
        <v>16760</v>
      </c>
      <c r="Q10" s="55"/>
      <c r="R10" s="55"/>
      <c r="S10" s="21">
        <v>28880</v>
      </c>
      <c r="T10" s="55"/>
      <c r="U10" s="21">
        <v>98340</v>
      </c>
      <c r="V10" s="21">
        <v>0</v>
      </c>
      <c r="W10" s="55"/>
      <c r="X10" s="21">
        <v>0</v>
      </c>
      <c r="Y10" s="55"/>
      <c r="Z10" s="55"/>
      <c r="AA10" s="55"/>
      <c r="AB10" s="55"/>
      <c r="AC10" s="55"/>
      <c r="AD10" s="21">
        <v>1400</v>
      </c>
      <c r="AE10" s="55"/>
      <c r="AF10" s="21">
        <v>12940</v>
      </c>
      <c r="AG10" s="21">
        <v>2440</v>
      </c>
      <c r="AH10" s="21">
        <v>1760</v>
      </c>
      <c r="AI10" s="55"/>
      <c r="AJ10" s="21">
        <v>17287</v>
      </c>
      <c r="AK10" s="21">
        <v>8480</v>
      </c>
      <c r="AL10" s="55"/>
      <c r="AM10" s="55"/>
      <c r="AN10" s="55"/>
      <c r="AO10" s="21">
        <v>5280</v>
      </c>
      <c r="AP10" s="61">
        <f aca="true" t="shared" si="3" ref="AP10:AP20">SUM(D10:AO10)</f>
        <v>242907</v>
      </c>
      <c r="AQ10" s="38">
        <f t="shared" si="0"/>
        <v>0.752642227930309</v>
      </c>
      <c r="AR10" s="43">
        <f t="shared" si="1"/>
        <v>322739</v>
      </c>
    </row>
    <row r="11" spans="1:44" ht="12.75">
      <c r="A11" s="16" t="s">
        <v>4</v>
      </c>
      <c r="B11" s="21">
        <v>74360</v>
      </c>
      <c r="C11" s="53">
        <f t="shared" si="2"/>
        <v>74360</v>
      </c>
      <c r="D11" s="21">
        <v>8880</v>
      </c>
      <c r="E11" s="21">
        <v>20640</v>
      </c>
      <c r="F11" s="55"/>
      <c r="G11" s="55"/>
      <c r="H11" s="55"/>
      <c r="I11" s="21">
        <v>25520</v>
      </c>
      <c r="J11" s="55"/>
      <c r="K11" s="55"/>
      <c r="L11" s="55"/>
      <c r="M11" s="55"/>
      <c r="N11" s="21">
        <v>0</v>
      </c>
      <c r="O11" s="55"/>
      <c r="P11" s="21">
        <v>19400</v>
      </c>
      <c r="Q11" s="55"/>
      <c r="R11" s="55"/>
      <c r="S11" s="21">
        <v>29680</v>
      </c>
      <c r="T11" s="55"/>
      <c r="U11" s="21">
        <v>113840</v>
      </c>
      <c r="V11" s="21">
        <v>1120</v>
      </c>
      <c r="W11" s="68"/>
      <c r="X11" s="21">
        <v>0</v>
      </c>
      <c r="Y11" s="55"/>
      <c r="Z11" s="55"/>
      <c r="AA11" s="55"/>
      <c r="AB11" s="55"/>
      <c r="AC11" s="55"/>
      <c r="AD11" s="21"/>
      <c r="AE11" s="55"/>
      <c r="AF11" s="21">
        <v>13540</v>
      </c>
      <c r="AG11" s="21">
        <v>0</v>
      </c>
      <c r="AH11" s="21">
        <v>2250</v>
      </c>
      <c r="AI11" s="55"/>
      <c r="AJ11" s="21">
        <v>0</v>
      </c>
      <c r="AK11" s="21">
        <v>9440</v>
      </c>
      <c r="AL11" s="55"/>
      <c r="AM11" s="55"/>
      <c r="AN11" s="55"/>
      <c r="AO11" s="21">
        <v>4840</v>
      </c>
      <c r="AP11" s="61">
        <f t="shared" si="3"/>
        <v>249150</v>
      </c>
      <c r="AQ11" s="38">
        <f t="shared" si="0"/>
        <v>0.7701462087725264</v>
      </c>
      <c r="AR11" s="43">
        <f t="shared" si="1"/>
        <v>323510</v>
      </c>
    </row>
    <row r="12" spans="1:44" ht="12.75">
      <c r="A12" s="16" t="s">
        <v>5</v>
      </c>
      <c r="B12" s="21">
        <v>95210</v>
      </c>
      <c r="C12" s="53">
        <f t="shared" si="2"/>
        <v>95210</v>
      </c>
      <c r="D12" s="21">
        <v>4760</v>
      </c>
      <c r="E12" s="21">
        <v>23120</v>
      </c>
      <c r="F12" s="55"/>
      <c r="G12" s="55"/>
      <c r="H12" s="55"/>
      <c r="I12" s="21">
        <v>26940</v>
      </c>
      <c r="J12" s="55"/>
      <c r="K12" s="55"/>
      <c r="L12" s="55"/>
      <c r="M12" s="55"/>
      <c r="N12" s="21">
        <v>0</v>
      </c>
      <c r="O12" s="55"/>
      <c r="P12" s="21">
        <v>17800</v>
      </c>
      <c r="Q12" s="55"/>
      <c r="R12" s="55"/>
      <c r="S12" s="21">
        <v>24360</v>
      </c>
      <c r="T12" s="55"/>
      <c r="U12" s="21">
        <v>122880</v>
      </c>
      <c r="V12" s="21">
        <v>0</v>
      </c>
      <c r="W12" s="55"/>
      <c r="X12" s="21">
        <v>0</v>
      </c>
      <c r="Y12" s="55"/>
      <c r="Z12" s="55"/>
      <c r="AA12" s="55"/>
      <c r="AB12" s="55"/>
      <c r="AC12" s="55"/>
      <c r="AD12" s="21"/>
      <c r="AE12" s="55"/>
      <c r="AF12" s="21">
        <v>14120</v>
      </c>
      <c r="AG12" s="21">
        <v>1740</v>
      </c>
      <c r="AH12" s="21">
        <v>2280</v>
      </c>
      <c r="AI12" s="55"/>
      <c r="AJ12" s="21">
        <v>0</v>
      </c>
      <c r="AK12" s="21">
        <v>18380</v>
      </c>
      <c r="AL12" s="55"/>
      <c r="AM12" s="55"/>
      <c r="AN12" s="55"/>
      <c r="AO12" s="21">
        <v>5380</v>
      </c>
      <c r="AP12" s="61">
        <f t="shared" si="3"/>
        <v>261760</v>
      </c>
      <c r="AQ12" s="38">
        <f t="shared" si="0"/>
        <v>0.7332829089279211</v>
      </c>
      <c r="AR12" s="43">
        <f t="shared" si="1"/>
        <v>356970</v>
      </c>
    </row>
    <row r="13" spans="1:44" ht="12.75">
      <c r="A13" s="16" t="s">
        <v>6</v>
      </c>
      <c r="B13" s="21">
        <v>89730</v>
      </c>
      <c r="C13" s="53">
        <f t="shared" si="2"/>
        <v>89730</v>
      </c>
      <c r="D13" s="21">
        <v>9380</v>
      </c>
      <c r="E13" s="21">
        <v>31880</v>
      </c>
      <c r="F13" s="55"/>
      <c r="G13" s="55"/>
      <c r="H13" s="55"/>
      <c r="I13" s="21">
        <v>13860</v>
      </c>
      <c r="J13" s="55"/>
      <c r="K13" s="55"/>
      <c r="L13" s="55"/>
      <c r="M13" s="55"/>
      <c r="N13" s="121">
        <v>9360</v>
      </c>
      <c r="O13" s="55"/>
      <c r="P13" s="21">
        <v>28140</v>
      </c>
      <c r="Q13" s="55"/>
      <c r="R13" s="55"/>
      <c r="S13" s="21">
        <v>35520</v>
      </c>
      <c r="T13" s="55"/>
      <c r="U13" s="21">
        <v>134280</v>
      </c>
      <c r="V13" s="21">
        <v>1560</v>
      </c>
      <c r="W13" s="55"/>
      <c r="X13" s="21">
        <v>0</v>
      </c>
      <c r="Y13" s="55"/>
      <c r="Z13" s="55"/>
      <c r="AA13" s="55"/>
      <c r="AB13" s="55"/>
      <c r="AC13" s="55"/>
      <c r="AD13" s="21"/>
      <c r="AE13" s="55"/>
      <c r="AF13" s="21">
        <v>20880</v>
      </c>
      <c r="AG13" s="21">
        <v>4000</v>
      </c>
      <c r="AH13" s="21">
        <v>2240</v>
      </c>
      <c r="AI13" s="55"/>
      <c r="AJ13" s="21">
        <v>0</v>
      </c>
      <c r="AK13" s="21">
        <v>11400</v>
      </c>
      <c r="AL13" s="55"/>
      <c r="AM13" s="55"/>
      <c r="AN13" s="55"/>
      <c r="AO13" s="21">
        <v>22887</v>
      </c>
      <c r="AP13" s="61">
        <f t="shared" si="3"/>
        <v>325387</v>
      </c>
      <c r="AQ13" s="38">
        <f t="shared" si="0"/>
        <v>0.7838440728758398</v>
      </c>
      <c r="AR13" s="43">
        <f t="shared" si="1"/>
        <v>415117</v>
      </c>
    </row>
    <row r="14" spans="1:44" ht="12.75">
      <c r="A14" s="16" t="s">
        <v>7</v>
      </c>
      <c r="B14" s="21">
        <v>82298</v>
      </c>
      <c r="C14" s="53">
        <f t="shared" si="2"/>
        <v>82298</v>
      </c>
      <c r="D14" s="21">
        <v>6860</v>
      </c>
      <c r="E14" s="21">
        <v>26300</v>
      </c>
      <c r="F14" s="55"/>
      <c r="G14" s="55"/>
      <c r="H14" s="55"/>
      <c r="I14" s="21">
        <v>33960</v>
      </c>
      <c r="J14" s="55"/>
      <c r="K14" s="55"/>
      <c r="L14" s="55"/>
      <c r="M14" s="55"/>
      <c r="N14" s="21">
        <v>0</v>
      </c>
      <c r="O14" s="55"/>
      <c r="P14" s="21">
        <v>10480</v>
      </c>
      <c r="Q14" s="55"/>
      <c r="R14" s="55"/>
      <c r="S14" s="21">
        <v>27180</v>
      </c>
      <c r="T14" s="55"/>
      <c r="U14" s="21">
        <v>122240</v>
      </c>
      <c r="V14" s="21">
        <v>2180</v>
      </c>
      <c r="W14" s="55"/>
      <c r="X14" s="21">
        <v>0</v>
      </c>
      <c r="Y14" s="55"/>
      <c r="Z14" s="55"/>
      <c r="AA14" s="55"/>
      <c r="AB14" s="55"/>
      <c r="AC14" s="55"/>
      <c r="AD14" s="21"/>
      <c r="AE14" s="55"/>
      <c r="AF14" s="21">
        <v>13360</v>
      </c>
      <c r="AG14" s="21">
        <v>1660</v>
      </c>
      <c r="AH14" s="21">
        <v>1790</v>
      </c>
      <c r="AI14" s="55"/>
      <c r="AJ14" s="21">
        <v>17522</v>
      </c>
      <c r="AK14" s="21">
        <v>18600</v>
      </c>
      <c r="AL14" s="55"/>
      <c r="AM14" s="55"/>
      <c r="AN14" s="55"/>
      <c r="AO14" s="21">
        <v>5060</v>
      </c>
      <c r="AP14" s="61">
        <f t="shared" si="3"/>
        <v>287192</v>
      </c>
      <c r="AQ14" s="38">
        <f t="shared" si="0"/>
        <v>0.777265961189748</v>
      </c>
      <c r="AR14" s="43">
        <f t="shared" si="1"/>
        <v>369490</v>
      </c>
    </row>
    <row r="15" spans="1:44" ht="12.75">
      <c r="A15" s="16" t="s">
        <v>8</v>
      </c>
      <c r="B15" s="21">
        <v>114900</v>
      </c>
      <c r="C15" s="53">
        <f t="shared" si="2"/>
        <v>114900</v>
      </c>
      <c r="D15" s="21">
        <v>4880</v>
      </c>
      <c r="E15" s="21">
        <v>31260</v>
      </c>
      <c r="F15" s="55"/>
      <c r="G15" s="55"/>
      <c r="H15" s="55"/>
      <c r="I15" s="21">
        <v>47160</v>
      </c>
      <c r="J15" s="55"/>
      <c r="K15" s="55"/>
      <c r="L15" s="55"/>
      <c r="M15" s="55"/>
      <c r="N15" s="21">
        <v>0</v>
      </c>
      <c r="O15" s="55"/>
      <c r="P15" s="21">
        <v>25620</v>
      </c>
      <c r="Q15" s="55"/>
      <c r="R15" s="55"/>
      <c r="S15" s="21">
        <v>34640</v>
      </c>
      <c r="T15" s="55"/>
      <c r="U15" s="21">
        <v>153180</v>
      </c>
      <c r="V15" s="21">
        <v>420</v>
      </c>
      <c r="W15" s="55"/>
      <c r="X15" s="121">
        <v>1660</v>
      </c>
      <c r="Y15" s="55"/>
      <c r="Z15" s="55"/>
      <c r="AA15" s="55"/>
      <c r="AB15" s="55"/>
      <c r="AC15" s="55"/>
      <c r="AD15" s="21">
        <v>2960</v>
      </c>
      <c r="AE15" s="55"/>
      <c r="AF15" s="21">
        <v>17600</v>
      </c>
      <c r="AG15" s="21">
        <v>3880</v>
      </c>
      <c r="AH15" s="21">
        <v>3610</v>
      </c>
      <c r="AI15" s="55"/>
      <c r="AJ15" s="21">
        <v>0</v>
      </c>
      <c r="AK15" s="21">
        <v>18500</v>
      </c>
      <c r="AL15" s="55"/>
      <c r="AM15" s="55"/>
      <c r="AN15" s="55"/>
      <c r="AO15" s="21">
        <v>5020</v>
      </c>
      <c r="AP15" s="61">
        <f t="shared" si="3"/>
        <v>350390</v>
      </c>
      <c r="AQ15" s="38">
        <f t="shared" si="0"/>
        <v>0.7530572331234284</v>
      </c>
      <c r="AR15" s="43">
        <f t="shared" si="1"/>
        <v>465290</v>
      </c>
    </row>
    <row r="16" spans="1:44" ht="12.75">
      <c r="A16" s="16" t="s">
        <v>9</v>
      </c>
      <c r="B16" s="21">
        <v>99620</v>
      </c>
      <c r="C16" s="53">
        <f t="shared" si="2"/>
        <v>99620</v>
      </c>
      <c r="D16" s="21">
        <v>11060</v>
      </c>
      <c r="E16" s="21">
        <v>38540</v>
      </c>
      <c r="F16" s="55"/>
      <c r="G16" s="55"/>
      <c r="H16" s="55"/>
      <c r="I16" s="21">
        <v>34340</v>
      </c>
      <c r="J16" s="55"/>
      <c r="K16" s="55"/>
      <c r="L16" s="55"/>
      <c r="M16" s="55"/>
      <c r="N16" s="21">
        <v>0</v>
      </c>
      <c r="O16" s="55"/>
      <c r="P16" s="21">
        <v>29500</v>
      </c>
      <c r="Q16" s="55"/>
      <c r="R16" s="55"/>
      <c r="S16" s="21">
        <v>29860</v>
      </c>
      <c r="T16" s="55"/>
      <c r="U16" s="21">
        <v>150840</v>
      </c>
      <c r="V16" s="21">
        <v>0</v>
      </c>
      <c r="W16" s="55"/>
      <c r="X16" s="21">
        <v>0</v>
      </c>
      <c r="Y16" s="55"/>
      <c r="Z16" s="55"/>
      <c r="AA16" s="55"/>
      <c r="AB16" s="55"/>
      <c r="AC16" s="55"/>
      <c r="AD16" s="21"/>
      <c r="AE16" s="55"/>
      <c r="AF16" s="21">
        <v>14020</v>
      </c>
      <c r="AG16" s="21">
        <v>3960</v>
      </c>
      <c r="AH16" s="21"/>
      <c r="AI16" s="55"/>
      <c r="AJ16" s="21">
        <v>0</v>
      </c>
      <c r="AK16" s="21">
        <v>15540</v>
      </c>
      <c r="AL16" s="55"/>
      <c r="AM16" s="55"/>
      <c r="AN16" s="55"/>
      <c r="AO16" s="21">
        <v>9060</v>
      </c>
      <c r="AP16" s="61">
        <f t="shared" si="3"/>
        <v>336720</v>
      </c>
      <c r="AQ16" s="38">
        <f t="shared" si="0"/>
        <v>0.7716917999724985</v>
      </c>
      <c r="AR16" s="43">
        <f t="shared" si="1"/>
        <v>436340</v>
      </c>
    </row>
    <row r="17" spans="1:44" ht="12.75">
      <c r="A17" s="16" t="s">
        <v>10</v>
      </c>
      <c r="B17" s="21">
        <v>91236</v>
      </c>
      <c r="C17" s="53">
        <f t="shared" si="2"/>
        <v>91236</v>
      </c>
      <c r="D17" s="21">
        <v>12280</v>
      </c>
      <c r="E17" s="21">
        <v>29200</v>
      </c>
      <c r="F17" s="55"/>
      <c r="G17" s="55"/>
      <c r="H17" s="55"/>
      <c r="I17" s="21">
        <v>55920</v>
      </c>
      <c r="J17" s="55"/>
      <c r="K17" s="55"/>
      <c r="L17" s="55"/>
      <c r="M17" s="55"/>
      <c r="N17" s="21">
        <v>0</v>
      </c>
      <c r="O17" s="55"/>
      <c r="P17" s="21">
        <v>42620</v>
      </c>
      <c r="Q17" s="55"/>
      <c r="R17" s="55"/>
      <c r="S17" s="21">
        <v>40840</v>
      </c>
      <c r="T17" s="55"/>
      <c r="U17" s="21">
        <v>131780</v>
      </c>
      <c r="V17" s="21">
        <v>0</v>
      </c>
      <c r="W17" s="55"/>
      <c r="X17" s="121">
        <v>1380</v>
      </c>
      <c r="Y17" s="55"/>
      <c r="Z17" s="55"/>
      <c r="AA17" s="55"/>
      <c r="AB17" s="55"/>
      <c r="AC17" s="55"/>
      <c r="AD17" s="21"/>
      <c r="AE17" s="55"/>
      <c r="AF17" s="21">
        <v>7520</v>
      </c>
      <c r="AG17" s="21">
        <v>1860</v>
      </c>
      <c r="AH17" s="21">
        <v>4440</v>
      </c>
      <c r="AI17" s="55"/>
      <c r="AJ17" s="21">
        <v>27205</v>
      </c>
      <c r="AK17" s="21">
        <v>5720</v>
      </c>
      <c r="AL17" s="55"/>
      <c r="AM17" s="55"/>
      <c r="AN17" s="55"/>
      <c r="AO17" s="21">
        <v>2620</v>
      </c>
      <c r="AP17" s="61">
        <f t="shared" si="3"/>
        <v>363385</v>
      </c>
      <c r="AQ17" s="38">
        <f t="shared" si="0"/>
        <v>0.7993141539876073</v>
      </c>
      <c r="AR17" s="43">
        <f t="shared" si="1"/>
        <v>454621</v>
      </c>
    </row>
    <row r="18" spans="1:44" ht="12.75">
      <c r="A18" s="16" t="s">
        <v>11</v>
      </c>
      <c r="B18" s="21">
        <v>70702</v>
      </c>
      <c r="C18" s="53">
        <f t="shared" si="2"/>
        <v>70702</v>
      </c>
      <c r="D18" s="21">
        <v>2960</v>
      </c>
      <c r="E18" s="21">
        <v>32780</v>
      </c>
      <c r="F18" s="55"/>
      <c r="G18" s="55"/>
      <c r="H18" s="55"/>
      <c r="I18" s="21">
        <v>29140</v>
      </c>
      <c r="J18" s="55"/>
      <c r="K18" s="55"/>
      <c r="L18" s="55"/>
      <c r="M18" s="55"/>
      <c r="N18" s="21">
        <v>0</v>
      </c>
      <c r="O18" s="55"/>
      <c r="P18" s="21">
        <v>26820</v>
      </c>
      <c r="Q18" s="55"/>
      <c r="R18" s="55"/>
      <c r="S18" s="21">
        <v>30800</v>
      </c>
      <c r="T18" s="55"/>
      <c r="U18" s="21">
        <v>137780</v>
      </c>
      <c r="V18" s="21">
        <v>0</v>
      </c>
      <c r="W18" s="55"/>
      <c r="X18" s="121">
        <v>2220</v>
      </c>
      <c r="Y18" s="55"/>
      <c r="Z18" s="55"/>
      <c r="AA18" s="55"/>
      <c r="AB18" s="55"/>
      <c r="AC18" s="55"/>
      <c r="AD18" s="21">
        <v>2740</v>
      </c>
      <c r="AE18" s="55"/>
      <c r="AF18" s="21">
        <v>14260</v>
      </c>
      <c r="AG18" s="21">
        <v>2700</v>
      </c>
      <c r="AH18" s="21">
        <v>1860</v>
      </c>
      <c r="AI18" s="55"/>
      <c r="AJ18" s="21">
        <v>28008</v>
      </c>
      <c r="AK18" s="21">
        <v>9340</v>
      </c>
      <c r="AL18" s="55"/>
      <c r="AM18" s="55"/>
      <c r="AN18" s="55"/>
      <c r="AO18" s="21">
        <v>4080</v>
      </c>
      <c r="AP18" s="61">
        <f t="shared" si="3"/>
        <v>325488</v>
      </c>
      <c r="AQ18" s="38">
        <f t="shared" si="0"/>
        <v>0.8215452182033872</v>
      </c>
      <c r="AR18" s="43">
        <f t="shared" si="1"/>
        <v>396190</v>
      </c>
    </row>
    <row r="19" spans="1:44" ht="12.75">
      <c r="A19" s="16" t="s">
        <v>12</v>
      </c>
      <c r="B19" s="21">
        <v>87580</v>
      </c>
      <c r="C19" s="53">
        <f t="shared" si="2"/>
        <v>87580</v>
      </c>
      <c r="D19" s="21">
        <v>8200</v>
      </c>
      <c r="E19" s="21">
        <v>22120</v>
      </c>
      <c r="F19" s="55"/>
      <c r="G19" s="55"/>
      <c r="H19" s="55"/>
      <c r="I19" s="21">
        <v>20440</v>
      </c>
      <c r="J19" s="55"/>
      <c r="K19" s="55"/>
      <c r="L19" s="55"/>
      <c r="M19" s="55"/>
      <c r="N19" s="21">
        <v>0</v>
      </c>
      <c r="O19" s="55"/>
      <c r="P19" s="21">
        <v>19880</v>
      </c>
      <c r="Q19" s="55"/>
      <c r="R19" s="55"/>
      <c r="S19" s="21">
        <v>35820</v>
      </c>
      <c r="T19" s="55"/>
      <c r="U19" s="21">
        <v>105080</v>
      </c>
      <c r="V19" s="21">
        <v>0</v>
      </c>
      <c r="W19" s="55"/>
      <c r="X19" s="21">
        <v>0</v>
      </c>
      <c r="Y19" s="55"/>
      <c r="Z19" s="55"/>
      <c r="AA19" s="55"/>
      <c r="AB19" s="55"/>
      <c r="AC19" s="55"/>
      <c r="AD19" s="21"/>
      <c r="AE19" s="55"/>
      <c r="AF19" s="21">
        <v>17040</v>
      </c>
      <c r="AG19" s="21">
        <v>1740</v>
      </c>
      <c r="AH19" s="21">
        <v>3360</v>
      </c>
      <c r="AI19" s="55"/>
      <c r="AJ19" s="21">
        <v>0</v>
      </c>
      <c r="AK19" s="21">
        <v>7580</v>
      </c>
      <c r="AL19" s="55"/>
      <c r="AM19" s="55"/>
      <c r="AN19" s="55"/>
      <c r="AO19" s="21">
        <v>4220</v>
      </c>
      <c r="AP19" s="61">
        <f t="shared" si="3"/>
        <v>245480</v>
      </c>
      <c r="AQ19" s="38">
        <f t="shared" si="0"/>
        <v>0.7370443763886387</v>
      </c>
      <c r="AR19" s="43">
        <f t="shared" si="1"/>
        <v>333060</v>
      </c>
    </row>
    <row r="20" spans="1:44" ht="12.75">
      <c r="A20" s="16" t="s">
        <v>13</v>
      </c>
      <c r="B20" s="21">
        <v>102410</v>
      </c>
      <c r="C20" s="53">
        <f t="shared" si="2"/>
        <v>102410</v>
      </c>
      <c r="D20" s="21">
        <v>9140</v>
      </c>
      <c r="E20" s="21">
        <v>24000</v>
      </c>
      <c r="F20" s="55"/>
      <c r="G20" s="55"/>
      <c r="H20" s="55"/>
      <c r="I20" s="21">
        <v>26560</v>
      </c>
      <c r="J20" s="55"/>
      <c r="K20" s="55"/>
      <c r="L20" s="55"/>
      <c r="M20" s="55"/>
      <c r="N20" s="21">
        <v>0</v>
      </c>
      <c r="O20" s="55"/>
      <c r="P20" s="21">
        <v>17440</v>
      </c>
      <c r="Q20" s="55"/>
      <c r="R20" s="55"/>
      <c r="S20" s="21">
        <v>26640</v>
      </c>
      <c r="T20" s="55"/>
      <c r="U20" s="21">
        <v>127560</v>
      </c>
      <c r="V20" s="21">
        <v>0</v>
      </c>
      <c r="W20" s="55"/>
      <c r="X20" s="21">
        <v>0</v>
      </c>
      <c r="Y20" s="55"/>
      <c r="Z20" s="55"/>
      <c r="AA20" s="55"/>
      <c r="AB20" s="55"/>
      <c r="AC20" s="55"/>
      <c r="AD20" s="21"/>
      <c r="AE20" s="55"/>
      <c r="AF20" s="21">
        <v>12320</v>
      </c>
      <c r="AG20" s="21">
        <v>0</v>
      </c>
      <c r="AH20" s="21">
        <v>1630</v>
      </c>
      <c r="AI20" s="55"/>
      <c r="AJ20" s="121">
        <v>11800</v>
      </c>
      <c r="AK20" s="21">
        <v>14940</v>
      </c>
      <c r="AL20" s="55"/>
      <c r="AM20" s="55"/>
      <c r="AN20" s="55"/>
      <c r="AO20" s="21">
        <v>0</v>
      </c>
      <c r="AP20" s="61">
        <f t="shared" si="3"/>
        <v>272030</v>
      </c>
      <c r="AQ20" s="38">
        <f t="shared" si="0"/>
        <v>0.7264982373678026</v>
      </c>
      <c r="AR20" s="43">
        <f t="shared" si="1"/>
        <v>374440</v>
      </c>
    </row>
    <row r="21" spans="1:44" ht="12.75">
      <c r="A21" s="16"/>
      <c r="B21" s="21"/>
      <c r="C21" s="54"/>
      <c r="D21" s="31">
        <v>0</v>
      </c>
      <c r="E21" s="21"/>
      <c r="F21" s="55"/>
      <c r="G21" s="55"/>
      <c r="H21" s="55"/>
      <c r="I21" s="31"/>
      <c r="J21" s="55"/>
      <c r="K21" s="55"/>
      <c r="L21" s="55"/>
      <c r="M21" s="55"/>
      <c r="N21" s="31"/>
      <c r="O21" s="55"/>
      <c r="P21" s="26"/>
      <c r="Q21" s="55"/>
      <c r="R21" s="55"/>
      <c r="S21" s="21">
        <v>0</v>
      </c>
      <c r="T21" s="55"/>
      <c r="U21" s="31"/>
      <c r="V21" s="31"/>
      <c r="W21" s="55"/>
      <c r="X21" s="31"/>
      <c r="Y21" s="55"/>
      <c r="Z21" s="55"/>
      <c r="AA21" s="55"/>
      <c r="AB21" s="55"/>
      <c r="AC21" s="55"/>
      <c r="AD21" s="21"/>
      <c r="AE21" s="55"/>
      <c r="AF21" s="21"/>
      <c r="AG21" s="21"/>
      <c r="AH21" s="21"/>
      <c r="AI21" s="55"/>
      <c r="AJ21" s="21"/>
      <c r="AK21" s="21"/>
      <c r="AL21" s="55"/>
      <c r="AM21" s="55"/>
      <c r="AN21" s="55"/>
      <c r="AO21" s="21"/>
      <c r="AP21" s="62"/>
      <c r="AQ21" s="39"/>
      <c r="AR21" s="41"/>
    </row>
    <row r="22" spans="1:44" ht="13.5" thickBot="1">
      <c r="A22" s="20" t="s">
        <v>19</v>
      </c>
      <c r="B22" s="21">
        <f>SUM(B9:B20)</f>
        <v>1068238</v>
      </c>
      <c r="C22" s="53">
        <f t="shared" si="2"/>
        <v>1068238</v>
      </c>
      <c r="D22" s="21">
        <f>SUM(D9:D21)</f>
        <v>91440</v>
      </c>
      <c r="E22" s="21">
        <f aca="true" t="shared" si="4" ref="E22:AO22">SUM(E9:E21)</f>
        <v>325960</v>
      </c>
      <c r="F22" s="21">
        <f t="shared" si="4"/>
        <v>0</v>
      </c>
      <c r="G22" s="21">
        <f t="shared" si="4"/>
        <v>0</v>
      </c>
      <c r="H22" s="21">
        <f t="shared" si="4"/>
        <v>0</v>
      </c>
      <c r="I22" s="21">
        <f t="shared" si="4"/>
        <v>356140</v>
      </c>
      <c r="J22" s="21">
        <f t="shared" si="4"/>
        <v>0</v>
      </c>
      <c r="K22" s="21">
        <f t="shared" si="4"/>
        <v>0</v>
      </c>
      <c r="L22" s="21">
        <f t="shared" si="4"/>
        <v>0</v>
      </c>
      <c r="M22" s="21">
        <f t="shared" si="4"/>
        <v>0</v>
      </c>
      <c r="N22" s="121">
        <f t="shared" si="4"/>
        <v>9360</v>
      </c>
      <c r="O22" s="21">
        <f t="shared" si="4"/>
        <v>0</v>
      </c>
      <c r="P22" s="21">
        <f t="shared" si="4"/>
        <v>271600</v>
      </c>
      <c r="Q22" s="21">
        <f t="shared" si="4"/>
        <v>0</v>
      </c>
      <c r="R22" s="21">
        <f t="shared" si="4"/>
        <v>0</v>
      </c>
      <c r="S22" s="21">
        <f t="shared" si="4"/>
        <v>378880</v>
      </c>
      <c r="T22" s="21">
        <f t="shared" si="4"/>
        <v>0</v>
      </c>
      <c r="U22" s="21">
        <f t="shared" si="4"/>
        <v>1496980</v>
      </c>
      <c r="V22" s="21">
        <f t="shared" si="4"/>
        <v>5980</v>
      </c>
      <c r="W22" s="21">
        <f t="shared" si="4"/>
        <v>0</v>
      </c>
      <c r="X22" s="121">
        <f t="shared" si="4"/>
        <v>5260</v>
      </c>
      <c r="Y22" s="21">
        <f t="shared" si="4"/>
        <v>0</v>
      </c>
      <c r="Z22" s="21">
        <f t="shared" si="4"/>
        <v>0</v>
      </c>
      <c r="AA22" s="21">
        <f t="shared" si="4"/>
        <v>0</v>
      </c>
      <c r="AB22" s="21">
        <f t="shared" si="4"/>
        <v>0</v>
      </c>
      <c r="AC22" s="21">
        <f t="shared" si="4"/>
        <v>0</v>
      </c>
      <c r="AD22" s="21">
        <f t="shared" si="4"/>
        <v>7100</v>
      </c>
      <c r="AE22" s="21">
        <f t="shared" si="4"/>
        <v>0</v>
      </c>
      <c r="AF22" s="21">
        <f t="shared" si="4"/>
        <v>167200</v>
      </c>
      <c r="AG22" s="21">
        <f t="shared" si="4"/>
        <v>25820</v>
      </c>
      <c r="AH22" s="21">
        <f t="shared" si="4"/>
        <v>27290</v>
      </c>
      <c r="AI22" s="21">
        <f t="shared" si="4"/>
        <v>0</v>
      </c>
      <c r="AJ22" s="21">
        <f t="shared" si="4"/>
        <v>101822</v>
      </c>
      <c r="AK22" s="21">
        <f t="shared" si="4"/>
        <v>151060</v>
      </c>
      <c r="AL22" s="21">
        <f t="shared" si="4"/>
        <v>0</v>
      </c>
      <c r="AM22" s="21">
        <f t="shared" si="4"/>
        <v>0</v>
      </c>
      <c r="AN22" s="21">
        <f t="shared" si="4"/>
        <v>0</v>
      </c>
      <c r="AO22" s="21">
        <f t="shared" si="4"/>
        <v>76827</v>
      </c>
      <c r="AP22" s="63">
        <f>SUM(AP9:AP21)</f>
        <v>3498719</v>
      </c>
      <c r="AQ22" s="40">
        <f>AP22/(C22+AP22)</f>
        <v>0.7660941410221291</v>
      </c>
      <c r="AR22" s="44">
        <f>C22+AP22</f>
        <v>4566957</v>
      </c>
    </row>
    <row r="27" ht="12.75">
      <c r="AO27" s="2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R29"/>
  <sheetViews>
    <sheetView zoomScale="90" zoomScaleNormal="90" zoomScalePageLayoutView="0" workbookViewId="0" topLeftCell="A1">
      <pane xSplit="1" topLeftCell="P1" activePane="topRight" state="frozen"/>
      <selection pane="topLeft" activeCell="A1" sqref="A1"/>
      <selection pane="topRight" activeCell="AP18" sqref="AP18"/>
    </sheetView>
  </sheetViews>
  <sheetFormatPr defaultColWidth="9.140625" defaultRowHeight="12.75"/>
  <cols>
    <col min="1" max="2" width="12.7109375" style="0" customWidth="1"/>
    <col min="3" max="3" width="10.7109375" style="0" customWidth="1"/>
    <col min="4" max="5" width="10.28125" style="0" customWidth="1"/>
    <col min="6" max="6" width="10.140625" style="0" customWidth="1"/>
    <col min="10" max="10" width="10.140625" style="0" customWidth="1"/>
    <col min="11" max="11" width="10.57421875" style="0" customWidth="1"/>
    <col min="15" max="15" width="10.28125" style="0" customWidth="1"/>
    <col min="17" max="17" width="8.421875" style="0" customWidth="1"/>
    <col min="18" max="18" width="7.7109375" style="0" customWidth="1"/>
    <col min="22" max="22" width="11.421875" style="0" customWidth="1"/>
    <col min="30" max="30" width="11.57421875" style="0" customWidth="1"/>
    <col min="31" max="31" width="12.57421875" style="0" customWidth="1"/>
    <col min="33" max="33" width="9.7109375" style="0" bestFit="1" customWidth="1"/>
    <col min="35" max="35" width="10.8515625" style="0" customWidth="1"/>
    <col min="42" max="42" width="13.57421875" style="0" customWidth="1"/>
    <col min="44" max="44" width="9.7109375" style="0" bestFit="1" customWidth="1"/>
  </cols>
  <sheetData>
    <row r="1" spans="1:33" ht="33">
      <c r="A1" s="59"/>
      <c r="B1" s="3" t="s">
        <v>15</v>
      </c>
      <c r="C1" s="4">
        <v>144.04</v>
      </c>
      <c r="E1" s="56" t="s">
        <v>89</v>
      </c>
      <c r="F1" s="5"/>
      <c r="G1" s="5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2.75">
      <c r="A2" s="60"/>
      <c r="B2" s="8" t="s">
        <v>0</v>
      </c>
      <c r="C2" s="9">
        <v>47166</v>
      </c>
      <c r="E2" s="45"/>
      <c r="F2" s="5"/>
      <c r="G2" s="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2.75">
      <c r="A3" s="7"/>
      <c r="B3" s="10" t="s">
        <v>27</v>
      </c>
      <c r="C3" s="30">
        <f>C4/C2</f>
        <v>36.09210024169953</v>
      </c>
      <c r="E3" s="46"/>
      <c r="F3" s="5"/>
      <c r="G3" s="5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2.75">
      <c r="A4" s="7"/>
      <c r="B4" s="10" t="s">
        <v>16</v>
      </c>
      <c r="C4" s="9">
        <f>S22+AK22</f>
        <v>1702320</v>
      </c>
      <c r="E4" s="45"/>
      <c r="F4" s="5"/>
      <c r="G4" s="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2.75">
      <c r="A5" s="7"/>
      <c r="B5" s="10" t="s">
        <v>22</v>
      </c>
      <c r="C5" s="9">
        <f>S22</f>
        <v>1298780</v>
      </c>
      <c r="E5" s="45"/>
      <c r="F5" s="5"/>
      <c r="G5" s="5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2.75">
      <c r="A6" s="7"/>
      <c r="B6" s="10" t="s">
        <v>17</v>
      </c>
      <c r="C6" s="9">
        <f>AK22</f>
        <v>403540</v>
      </c>
      <c r="E6" s="45"/>
      <c r="F6" s="5"/>
      <c r="G6" s="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3.5" thickBot="1">
      <c r="A7" s="7"/>
      <c r="B7" s="11" t="s">
        <v>1</v>
      </c>
      <c r="C7" s="12">
        <f>C6/C4</f>
        <v>0.23705296301517928</v>
      </c>
      <c r="E7" s="47"/>
      <c r="F7" s="5"/>
      <c r="G7" s="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44" ht="48">
      <c r="A8" s="6" t="s">
        <v>35</v>
      </c>
      <c r="B8" s="13" t="s">
        <v>31</v>
      </c>
      <c r="C8" s="14" t="s">
        <v>18</v>
      </c>
      <c r="D8" s="28" t="s">
        <v>46</v>
      </c>
      <c r="E8" s="28" t="s">
        <v>47</v>
      </c>
      <c r="F8" s="28" t="s">
        <v>38</v>
      </c>
      <c r="G8" s="28" t="s">
        <v>39</v>
      </c>
      <c r="H8" s="28" t="s">
        <v>49</v>
      </c>
      <c r="I8" s="28" t="s">
        <v>50</v>
      </c>
      <c r="J8" s="28" t="s">
        <v>40</v>
      </c>
      <c r="K8" s="28" t="s">
        <v>48</v>
      </c>
      <c r="L8" s="28" t="s">
        <v>76</v>
      </c>
      <c r="M8" s="28" t="s">
        <v>41</v>
      </c>
      <c r="N8" s="28" t="s">
        <v>44</v>
      </c>
      <c r="O8" s="28" t="s">
        <v>68</v>
      </c>
      <c r="P8" s="28" t="s">
        <v>42</v>
      </c>
      <c r="Q8" s="28" t="s">
        <v>43</v>
      </c>
      <c r="R8" s="28" t="s">
        <v>45</v>
      </c>
      <c r="S8" s="28" t="s">
        <v>51</v>
      </c>
      <c r="T8" s="28" t="s">
        <v>82</v>
      </c>
      <c r="U8" s="28" t="s">
        <v>52</v>
      </c>
      <c r="V8" s="28" t="s">
        <v>54</v>
      </c>
      <c r="W8" s="28" t="s">
        <v>69</v>
      </c>
      <c r="X8" s="28" t="s">
        <v>55</v>
      </c>
      <c r="Y8" s="28" t="s">
        <v>56</v>
      </c>
      <c r="Z8" s="29" t="s">
        <v>72</v>
      </c>
      <c r="AA8" s="28" t="s">
        <v>57</v>
      </c>
      <c r="AB8" s="28" t="s">
        <v>60</v>
      </c>
      <c r="AC8" s="28" t="s">
        <v>61</v>
      </c>
      <c r="AD8" s="28" t="s">
        <v>58</v>
      </c>
      <c r="AE8" s="28" t="s">
        <v>59</v>
      </c>
      <c r="AF8" s="28" t="s">
        <v>67</v>
      </c>
      <c r="AG8" s="28" t="s">
        <v>62</v>
      </c>
      <c r="AH8" s="29" t="s">
        <v>63</v>
      </c>
      <c r="AI8" s="28" t="s">
        <v>53</v>
      </c>
      <c r="AJ8" s="29" t="s">
        <v>64</v>
      </c>
      <c r="AK8" s="29" t="s">
        <v>65</v>
      </c>
      <c r="AL8" s="29" t="s">
        <v>37</v>
      </c>
      <c r="AM8" s="52" t="s">
        <v>78</v>
      </c>
      <c r="AN8" s="28" t="s">
        <v>86</v>
      </c>
      <c r="AO8" s="49" t="s">
        <v>66</v>
      </c>
      <c r="AP8" s="15" t="s">
        <v>20</v>
      </c>
      <c r="AQ8" s="37" t="s">
        <v>14</v>
      </c>
      <c r="AR8" s="42" t="s">
        <v>30</v>
      </c>
    </row>
    <row r="9" spans="1:44" ht="12.75">
      <c r="A9" s="16" t="s">
        <v>2</v>
      </c>
      <c r="B9" s="21">
        <v>455030</v>
      </c>
      <c r="C9" s="53">
        <f>B9</f>
        <v>455030</v>
      </c>
      <c r="D9" s="31">
        <v>36220</v>
      </c>
      <c r="E9" s="31">
        <v>7620</v>
      </c>
      <c r="F9" s="69"/>
      <c r="G9" s="31">
        <v>0</v>
      </c>
      <c r="H9" s="31">
        <v>191860</v>
      </c>
      <c r="I9" s="31">
        <v>47720</v>
      </c>
      <c r="J9" s="69"/>
      <c r="K9" s="31">
        <v>2700</v>
      </c>
      <c r="L9" s="69"/>
      <c r="M9" s="69"/>
      <c r="N9" s="69"/>
      <c r="O9" s="69"/>
      <c r="P9" s="31">
        <v>205420</v>
      </c>
      <c r="Q9" s="69"/>
      <c r="R9" s="69"/>
      <c r="S9" s="31">
        <v>115200</v>
      </c>
      <c r="T9" s="69"/>
      <c r="U9" s="31">
        <v>378380</v>
      </c>
      <c r="V9" s="69"/>
      <c r="W9" s="31">
        <v>220</v>
      </c>
      <c r="X9" s="31">
        <v>1980</v>
      </c>
      <c r="Y9" s="31">
        <v>240</v>
      </c>
      <c r="Z9" s="69"/>
      <c r="AA9" s="31">
        <v>0</v>
      </c>
      <c r="AB9" s="69"/>
      <c r="AC9" s="69"/>
      <c r="AD9" s="31">
        <v>3820</v>
      </c>
      <c r="AE9" s="31">
        <v>400</v>
      </c>
      <c r="AF9" s="31">
        <v>31560</v>
      </c>
      <c r="AG9" s="31">
        <v>4160</v>
      </c>
      <c r="AH9" s="69"/>
      <c r="AI9" s="69"/>
      <c r="AJ9" s="31">
        <v>25040</v>
      </c>
      <c r="AK9" s="31">
        <v>16940</v>
      </c>
      <c r="AL9" s="69"/>
      <c r="AM9" s="31">
        <v>0</v>
      </c>
      <c r="AN9" s="69"/>
      <c r="AO9" s="31">
        <v>14460</v>
      </c>
      <c r="AP9" s="61">
        <f>SUM(D9:AO9)</f>
        <v>1083940</v>
      </c>
      <c r="AQ9" s="38">
        <f aca="true" t="shared" si="0" ref="AQ9:AQ20">AP9/(C9+AP9)</f>
        <v>0.7043282195234475</v>
      </c>
      <c r="AR9" s="43">
        <f aca="true" t="shared" si="1" ref="AR9:AR20">C9+AP9</f>
        <v>1538970</v>
      </c>
    </row>
    <row r="10" spans="1:44" ht="12.75">
      <c r="A10" s="16" t="s">
        <v>3</v>
      </c>
      <c r="B10" s="21">
        <v>394430</v>
      </c>
      <c r="C10" s="53">
        <f aca="true" t="shared" si="2" ref="C10:C22">B10</f>
        <v>394430</v>
      </c>
      <c r="D10" s="31">
        <v>41480</v>
      </c>
      <c r="E10" s="31">
        <v>2060</v>
      </c>
      <c r="F10" s="69"/>
      <c r="G10" s="31">
        <v>0</v>
      </c>
      <c r="H10" s="31">
        <v>138460</v>
      </c>
      <c r="I10" s="31">
        <v>35180</v>
      </c>
      <c r="J10" s="69"/>
      <c r="K10" s="31">
        <v>0</v>
      </c>
      <c r="L10" s="69"/>
      <c r="M10" s="69"/>
      <c r="N10" s="69"/>
      <c r="O10" s="69"/>
      <c r="P10" s="31">
        <v>149220</v>
      </c>
      <c r="Q10" s="69"/>
      <c r="R10" s="69"/>
      <c r="S10" s="31">
        <v>106700</v>
      </c>
      <c r="T10" s="69"/>
      <c r="U10" s="31">
        <v>353180</v>
      </c>
      <c r="V10" s="69"/>
      <c r="W10" s="31">
        <v>100</v>
      </c>
      <c r="X10" s="31">
        <v>2400</v>
      </c>
      <c r="Y10" s="31">
        <v>0</v>
      </c>
      <c r="Z10" s="69"/>
      <c r="AA10" s="31">
        <v>300</v>
      </c>
      <c r="AB10" s="69"/>
      <c r="AC10" s="69"/>
      <c r="AD10" s="31">
        <v>5720</v>
      </c>
      <c r="AE10" s="31">
        <v>0</v>
      </c>
      <c r="AF10" s="31">
        <v>49240</v>
      </c>
      <c r="AG10" s="31">
        <v>5760</v>
      </c>
      <c r="AH10" s="69"/>
      <c r="AI10" s="69"/>
      <c r="AJ10" s="31">
        <v>26240</v>
      </c>
      <c r="AK10" s="31">
        <v>25820</v>
      </c>
      <c r="AL10" s="69"/>
      <c r="AM10" s="31">
        <v>0</v>
      </c>
      <c r="AN10" s="69"/>
      <c r="AO10" s="31">
        <v>12000</v>
      </c>
      <c r="AP10" s="61">
        <f aca="true" t="shared" si="3" ref="AP10:AP20">SUM(D10:AO10)</f>
        <v>953860</v>
      </c>
      <c r="AQ10" s="38">
        <f t="shared" si="0"/>
        <v>0.7074590777948364</v>
      </c>
      <c r="AR10" s="43">
        <f t="shared" si="1"/>
        <v>1348290</v>
      </c>
    </row>
    <row r="11" spans="1:44" ht="12.75">
      <c r="A11" s="16" t="s">
        <v>4</v>
      </c>
      <c r="B11" s="21">
        <v>468360</v>
      </c>
      <c r="C11" s="53">
        <f t="shared" si="2"/>
        <v>468360</v>
      </c>
      <c r="D11" s="31">
        <v>46080</v>
      </c>
      <c r="E11" s="31">
        <v>3900</v>
      </c>
      <c r="F11" s="69"/>
      <c r="G11" s="31">
        <v>1040</v>
      </c>
      <c r="H11" s="31">
        <v>151160</v>
      </c>
      <c r="I11" s="31">
        <v>44980</v>
      </c>
      <c r="J11" s="69"/>
      <c r="K11" s="31">
        <v>2960</v>
      </c>
      <c r="L11" s="69"/>
      <c r="M11" s="69"/>
      <c r="N11" s="69"/>
      <c r="O11" s="69"/>
      <c r="P11" s="31">
        <v>202740</v>
      </c>
      <c r="Q11" s="69"/>
      <c r="R11" s="69"/>
      <c r="S11" s="31">
        <v>109200</v>
      </c>
      <c r="T11" s="69"/>
      <c r="U11" s="31">
        <v>397580</v>
      </c>
      <c r="V11" s="69"/>
      <c r="W11" s="31">
        <v>150</v>
      </c>
      <c r="X11" s="31">
        <v>2820</v>
      </c>
      <c r="Y11" s="31">
        <v>0</v>
      </c>
      <c r="Z11" s="69"/>
      <c r="AA11" s="31">
        <v>150</v>
      </c>
      <c r="AB11" s="69"/>
      <c r="AC11" s="69"/>
      <c r="AD11" s="31">
        <v>5800</v>
      </c>
      <c r="AE11" s="31"/>
      <c r="AF11" s="31">
        <v>47420</v>
      </c>
      <c r="AG11" s="31">
        <v>5140</v>
      </c>
      <c r="AH11" s="69"/>
      <c r="AI11" s="69"/>
      <c r="AJ11" s="31">
        <v>26520</v>
      </c>
      <c r="AK11" s="31">
        <v>33060</v>
      </c>
      <c r="AL11" s="69"/>
      <c r="AM11" s="31"/>
      <c r="AN11" s="69"/>
      <c r="AO11" s="31">
        <v>16180</v>
      </c>
      <c r="AP11" s="61">
        <f t="shared" si="3"/>
        <v>1096880</v>
      </c>
      <c r="AQ11" s="38">
        <f t="shared" si="0"/>
        <v>0.7007743221486801</v>
      </c>
      <c r="AR11" s="43">
        <f t="shared" si="1"/>
        <v>1565240</v>
      </c>
    </row>
    <row r="12" spans="1:44" ht="12.75">
      <c r="A12" s="16" t="s">
        <v>5</v>
      </c>
      <c r="B12" s="21">
        <v>468635</v>
      </c>
      <c r="C12" s="53">
        <f t="shared" si="2"/>
        <v>468635</v>
      </c>
      <c r="D12" s="31">
        <v>42920</v>
      </c>
      <c r="E12" s="31">
        <v>5600</v>
      </c>
      <c r="F12" s="69"/>
      <c r="G12" s="31">
        <v>0</v>
      </c>
      <c r="H12" s="31">
        <v>165640</v>
      </c>
      <c r="I12" s="31">
        <v>46540</v>
      </c>
      <c r="J12" s="69"/>
      <c r="K12" s="31">
        <v>3520</v>
      </c>
      <c r="L12" s="69"/>
      <c r="M12" s="69"/>
      <c r="N12" s="69"/>
      <c r="O12" s="69"/>
      <c r="P12" s="31">
        <v>165780</v>
      </c>
      <c r="Q12" s="69"/>
      <c r="R12" s="115">
        <v>1235</v>
      </c>
      <c r="S12" s="31">
        <v>113720</v>
      </c>
      <c r="T12" s="69"/>
      <c r="U12" s="31">
        <v>405840</v>
      </c>
      <c r="V12" s="69"/>
      <c r="W12" s="31">
        <v>100</v>
      </c>
      <c r="X12" s="31">
        <v>2100</v>
      </c>
      <c r="Y12" s="31">
        <v>0</v>
      </c>
      <c r="Z12" s="69"/>
      <c r="AA12" s="31">
        <v>0</v>
      </c>
      <c r="AB12" s="69"/>
      <c r="AC12" s="69"/>
      <c r="AD12" s="31">
        <v>6320</v>
      </c>
      <c r="AE12" s="31">
        <v>2200</v>
      </c>
      <c r="AF12" s="31">
        <v>47280</v>
      </c>
      <c r="AG12" s="31">
        <v>6500</v>
      </c>
      <c r="AH12" s="69"/>
      <c r="AI12" s="69"/>
      <c r="AJ12" s="31">
        <v>35380</v>
      </c>
      <c r="AK12" s="31">
        <v>47020</v>
      </c>
      <c r="AL12" s="69"/>
      <c r="AM12" s="31">
        <v>0</v>
      </c>
      <c r="AN12" s="69"/>
      <c r="AO12" s="31">
        <v>12420</v>
      </c>
      <c r="AP12" s="61">
        <f t="shared" si="3"/>
        <v>1110115</v>
      </c>
      <c r="AQ12" s="38">
        <f t="shared" si="0"/>
        <v>0.7031607284243864</v>
      </c>
      <c r="AR12" s="43">
        <f t="shared" si="1"/>
        <v>1578750</v>
      </c>
    </row>
    <row r="13" spans="1:44" ht="15" customHeight="1">
      <c r="A13" s="16" t="s">
        <v>6</v>
      </c>
      <c r="B13" s="21">
        <v>497760</v>
      </c>
      <c r="C13" s="53">
        <f t="shared" si="2"/>
        <v>497760</v>
      </c>
      <c r="D13" s="31">
        <v>41220</v>
      </c>
      <c r="E13" s="31">
        <v>4000</v>
      </c>
      <c r="F13" s="69"/>
      <c r="G13" s="31">
        <v>0</v>
      </c>
      <c r="H13" s="31">
        <v>147840</v>
      </c>
      <c r="I13" s="31">
        <v>36640</v>
      </c>
      <c r="J13" s="69"/>
      <c r="K13" s="31">
        <v>2340</v>
      </c>
      <c r="L13" s="69"/>
      <c r="M13" s="69"/>
      <c r="N13" s="69"/>
      <c r="O13" s="69"/>
      <c r="P13" s="31">
        <v>215900</v>
      </c>
      <c r="Q13" s="69"/>
      <c r="R13" s="116"/>
      <c r="S13" s="31">
        <v>106120</v>
      </c>
      <c r="T13" s="69"/>
      <c r="U13" s="31">
        <v>421380</v>
      </c>
      <c r="V13" s="69"/>
      <c r="W13" s="31">
        <v>100</v>
      </c>
      <c r="X13" s="31">
        <v>2180</v>
      </c>
      <c r="Y13" s="31">
        <v>0</v>
      </c>
      <c r="Z13" s="69"/>
      <c r="AA13" s="31">
        <v>250</v>
      </c>
      <c r="AB13" s="69"/>
      <c r="AC13" s="69"/>
      <c r="AD13" s="31">
        <v>5800</v>
      </c>
      <c r="AE13" s="31"/>
      <c r="AF13" s="31">
        <v>32080</v>
      </c>
      <c r="AG13" s="31">
        <v>4180</v>
      </c>
      <c r="AH13" s="69"/>
      <c r="AI13" s="69"/>
      <c r="AJ13" s="31">
        <v>42540</v>
      </c>
      <c r="AK13" s="31">
        <v>24200</v>
      </c>
      <c r="AL13" s="69"/>
      <c r="AM13" s="31"/>
      <c r="AN13" s="69"/>
      <c r="AO13" s="31">
        <v>19760</v>
      </c>
      <c r="AP13" s="61">
        <f t="shared" si="3"/>
        <v>1106530</v>
      </c>
      <c r="AQ13" s="38">
        <f t="shared" si="0"/>
        <v>0.689731906326163</v>
      </c>
      <c r="AR13" s="43">
        <f t="shared" si="1"/>
        <v>1604290</v>
      </c>
    </row>
    <row r="14" spans="1:44" ht="12.75">
      <c r="A14" s="16" t="s">
        <v>7</v>
      </c>
      <c r="B14" s="21">
        <v>471030</v>
      </c>
      <c r="C14" s="53">
        <f t="shared" si="2"/>
        <v>471030</v>
      </c>
      <c r="D14" s="31">
        <v>32320</v>
      </c>
      <c r="E14" s="31">
        <v>4720</v>
      </c>
      <c r="F14" s="69"/>
      <c r="G14" s="31">
        <v>0</v>
      </c>
      <c r="H14" s="31">
        <v>159760</v>
      </c>
      <c r="I14" s="31">
        <v>52860</v>
      </c>
      <c r="J14" s="69"/>
      <c r="K14" s="31">
        <v>2700</v>
      </c>
      <c r="L14" s="69"/>
      <c r="M14" s="69"/>
      <c r="N14" s="69"/>
      <c r="O14" s="69"/>
      <c r="P14" s="31">
        <v>195440</v>
      </c>
      <c r="Q14" s="69"/>
      <c r="R14" s="116"/>
      <c r="S14" s="31">
        <v>99440</v>
      </c>
      <c r="T14" s="69"/>
      <c r="U14" s="31">
        <v>369050</v>
      </c>
      <c r="V14" s="69"/>
      <c r="W14" s="31">
        <v>0</v>
      </c>
      <c r="X14" s="31">
        <v>3560</v>
      </c>
      <c r="Y14" s="31">
        <v>0</v>
      </c>
      <c r="Z14" s="69"/>
      <c r="AA14" s="31">
        <v>220</v>
      </c>
      <c r="AB14" s="69"/>
      <c r="AC14" s="69"/>
      <c r="AD14" s="31">
        <v>3300</v>
      </c>
      <c r="AE14" s="31">
        <v>680</v>
      </c>
      <c r="AF14" s="31">
        <v>60780</v>
      </c>
      <c r="AG14" s="31">
        <v>7140</v>
      </c>
      <c r="AH14" s="69"/>
      <c r="AI14" s="69"/>
      <c r="AJ14" s="31">
        <v>28940</v>
      </c>
      <c r="AK14" s="31">
        <v>39720</v>
      </c>
      <c r="AL14" s="69"/>
      <c r="AM14" s="31"/>
      <c r="AN14" s="69"/>
      <c r="AO14" s="31">
        <v>7240</v>
      </c>
      <c r="AP14" s="61">
        <f t="shared" si="3"/>
        <v>1067870</v>
      </c>
      <c r="AQ14" s="38">
        <f t="shared" si="0"/>
        <v>0.6939177334459679</v>
      </c>
      <c r="AR14" s="43">
        <f t="shared" si="1"/>
        <v>1538900</v>
      </c>
    </row>
    <row r="15" spans="1:44" ht="12.75">
      <c r="A15" s="16" t="s">
        <v>8</v>
      </c>
      <c r="B15" s="21">
        <v>480830</v>
      </c>
      <c r="C15" s="53">
        <v>480830</v>
      </c>
      <c r="D15" s="31">
        <v>39070</v>
      </c>
      <c r="E15" s="31">
        <v>4160</v>
      </c>
      <c r="F15" s="69"/>
      <c r="G15" s="31">
        <v>1480</v>
      </c>
      <c r="H15" s="31">
        <v>161200</v>
      </c>
      <c r="I15" s="31">
        <v>35980</v>
      </c>
      <c r="J15" s="69"/>
      <c r="K15" s="31"/>
      <c r="L15" s="69"/>
      <c r="M15" s="69"/>
      <c r="N15" s="69"/>
      <c r="O15" s="69"/>
      <c r="P15" s="31">
        <v>214720</v>
      </c>
      <c r="Q15" s="69"/>
      <c r="R15" s="116"/>
      <c r="S15" s="31">
        <v>69240</v>
      </c>
      <c r="T15" s="69"/>
      <c r="U15" s="31">
        <v>362400</v>
      </c>
      <c r="V15" s="69"/>
      <c r="W15" s="31">
        <v>120</v>
      </c>
      <c r="X15" s="31">
        <v>3120</v>
      </c>
      <c r="Y15" s="31">
        <v>40</v>
      </c>
      <c r="Z15" s="69"/>
      <c r="AA15" s="31">
        <v>0</v>
      </c>
      <c r="AB15" s="69"/>
      <c r="AC15" s="69"/>
      <c r="AD15" s="31">
        <v>5700</v>
      </c>
      <c r="AE15" s="31"/>
      <c r="AF15" s="31">
        <v>51240</v>
      </c>
      <c r="AG15" s="31">
        <v>6380</v>
      </c>
      <c r="AH15" s="69"/>
      <c r="AI15" s="69"/>
      <c r="AJ15" s="31">
        <v>17440</v>
      </c>
      <c r="AK15" s="31">
        <v>21720</v>
      </c>
      <c r="AL15" s="69"/>
      <c r="AM15" s="31"/>
      <c r="AN15" s="69"/>
      <c r="AO15" s="31">
        <v>21140</v>
      </c>
      <c r="AP15" s="61">
        <f t="shared" si="3"/>
        <v>1015150</v>
      </c>
      <c r="AQ15" s="38">
        <f t="shared" si="0"/>
        <v>0.678585275204214</v>
      </c>
      <c r="AR15" s="43">
        <f t="shared" si="1"/>
        <v>1495980</v>
      </c>
    </row>
    <row r="16" spans="1:44" ht="12.75">
      <c r="A16" s="16" t="s">
        <v>9</v>
      </c>
      <c r="B16" s="21">
        <v>427600</v>
      </c>
      <c r="C16" s="53">
        <f t="shared" si="2"/>
        <v>427600</v>
      </c>
      <c r="D16" s="31">
        <v>42080</v>
      </c>
      <c r="E16" s="31">
        <v>6760</v>
      </c>
      <c r="F16" s="69"/>
      <c r="G16" s="31">
        <v>0</v>
      </c>
      <c r="H16" s="31">
        <v>158140</v>
      </c>
      <c r="I16" s="31">
        <v>53160</v>
      </c>
      <c r="J16" s="69"/>
      <c r="K16" s="31">
        <v>3340</v>
      </c>
      <c r="L16" s="69"/>
      <c r="M16" s="69"/>
      <c r="N16" s="69"/>
      <c r="O16" s="69"/>
      <c r="P16" s="31">
        <v>184880</v>
      </c>
      <c r="Q16" s="69"/>
      <c r="R16" s="116"/>
      <c r="S16" s="31">
        <v>98060</v>
      </c>
      <c r="T16" s="69"/>
      <c r="U16" s="31">
        <v>343700</v>
      </c>
      <c r="V16" s="69"/>
      <c r="W16" s="31">
        <v>80</v>
      </c>
      <c r="X16" s="31">
        <v>2720</v>
      </c>
      <c r="Y16" s="31">
        <v>0</v>
      </c>
      <c r="Z16" s="69"/>
      <c r="AA16" s="31">
        <v>0</v>
      </c>
      <c r="AB16" s="69"/>
      <c r="AC16" s="69"/>
      <c r="AD16" s="31">
        <v>4840</v>
      </c>
      <c r="AE16" s="31">
        <v>940</v>
      </c>
      <c r="AF16" s="31">
        <v>43740</v>
      </c>
      <c r="AG16" s="31">
        <v>9060</v>
      </c>
      <c r="AH16" s="69"/>
      <c r="AI16" s="69"/>
      <c r="AJ16" s="31">
        <v>38240</v>
      </c>
      <c r="AK16" s="31">
        <v>22860</v>
      </c>
      <c r="AL16" s="69"/>
      <c r="AM16" s="31"/>
      <c r="AN16" s="69"/>
      <c r="AO16" s="31">
        <v>4480</v>
      </c>
      <c r="AP16" s="61">
        <f t="shared" si="3"/>
        <v>1017080</v>
      </c>
      <c r="AQ16" s="38">
        <f t="shared" si="0"/>
        <v>0.7040174986848299</v>
      </c>
      <c r="AR16" s="43">
        <f t="shared" si="1"/>
        <v>1444680</v>
      </c>
    </row>
    <row r="17" spans="1:44" ht="12.75">
      <c r="A17" s="16" t="s">
        <v>10</v>
      </c>
      <c r="B17" s="21">
        <v>495250</v>
      </c>
      <c r="C17" s="53">
        <f t="shared" si="2"/>
        <v>495250</v>
      </c>
      <c r="D17" s="31">
        <v>36140</v>
      </c>
      <c r="E17" s="31">
        <v>6040</v>
      </c>
      <c r="F17" s="69"/>
      <c r="G17" s="31">
        <v>740</v>
      </c>
      <c r="H17" s="31">
        <v>156300</v>
      </c>
      <c r="I17" s="31">
        <v>62120</v>
      </c>
      <c r="J17" s="69"/>
      <c r="K17" s="31">
        <v>3580</v>
      </c>
      <c r="L17" s="69"/>
      <c r="M17" s="69"/>
      <c r="N17" s="69"/>
      <c r="O17" s="69"/>
      <c r="P17" s="31">
        <v>223360</v>
      </c>
      <c r="Q17" s="69"/>
      <c r="R17" s="116"/>
      <c r="S17" s="31">
        <v>120960</v>
      </c>
      <c r="T17" s="69"/>
      <c r="U17" s="31">
        <v>338460</v>
      </c>
      <c r="V17" s="69"/>
      <c r="W17" s="31">
        <v>0</v>
      </c>
      <c r="X17" s="31">
        <v>3420</v>
      </c>
      <c r="Y17" s="31">
        <v>0</v>
      </c>
      <c r="Z17" s="69"/>
      <c r="AA17" s="31">
        <v>300</v>
      </c>
      <c r="AB17" s="69"/>
      <c r="AC17" s="69"/>
      <c r="AD17" s="31">
        <v>7340</v>
      </c>
      <c r="AE17" s="31"/>
      <c r="AF17" s="31">
        <v>21500</v>
      </c>
      <c r="AG17" s="31">
        <v>7980</v>
      </c>
      <c r="AH17" s="69"/>
      <c r="AI17" s="69"/>
      <c r="AJ17" s="31">
        <v>29120</v>
      </c>
      <c r="AK17" s="31">
        <v>19080</v>
      </c>
      <c r="AL17" s="69"/>
      <c r="AM17" s="31"/>
      <c r="AN17" s="69"/>
      <c r="AO17" s="31">
        <v>15520</v>
      </c>
      <c r="AP17" s="61">
        <f t="shared" si="3"/>
        <v>1051960</v>
      </c>
      <c r="AQ17" s="38">
        <f t="shared" si="0"/>
        <v>0.6799077048364476</v>
      </c>
      <c r="AR17" s="43">
        <f t="shared" si="1"/>
        <v>1547210</v>
      </c>
    </row>
    <row r="18" spans="1:44" ht="12.75">
      <c r="A18" s="16" t="s">
        <v>11</v>
      </c>
      <c r="B18" s="21">
        <v>515160</v>
      </c>
      <c r="C18" s="53">
        <f t="shared" si="2"/>
        <v>515160</v>
      </c>
      <c r="D18" s="31">
        <v>36920</v>
      </c>
      <c r="E18" s="31">
        <v>6280</v>
      </c>
      <c r="F18" s="69"/>
      <c r="G18" s="31">
        <v>0</v>
      </c>
      <c r="H18" s="31">
        <v>154880</v>
      </c>
      <c r="I18" s="31">
        <v>42460</v>
      </c>
      <c r="J18" s="69"/>
      <c r="K18" s="31"/>
      <c r="L18" s="69"/>
      <c r="M18" s="69"/>
      <c r="N18" s="69"/>
      <c r="O18" s="69"/>
      <c r="P18" s="31">
        <v>218600</v>
      </c>
      <c r="Q18" s="69"/>
      <c r="R18" s="116">
        <v>1640</v>
      </c>
      <c r="S18" s="31">
        <v>122780</v>
      </c>
      <c r="T18" s="69"/>
      <c r="U18" s="31">
        <v>365160</v>
      </c>
      <c r="V18" s="69"/>
      <c r="W18" s="31">
        <v>130</v>
      </c>
      <c r="X18" s="31">
        <v>2820</v>
      </c>
      <c r="Y18" s="31">
        <v>0</v>
      </c>
      <c r="Z18" s="69"/>
      <c r="AA18" s="31">
        <v>280</v>
      </c>
      <c r="AB18" s="69"/>
      <c r="AC18" s="69"/>
      <c r="AD18" s="31">
        <v>7660</v>
      </c>
      <c r="AE18" s="31">
        <v>920</v>
      </c>
      <c r="AF18" s="31">
        <v>44800</v>
      </c>
      <c r="AG18" s="31">
        <v>7600</v>
      </c>
      <c r="AH18" s="69"/>
      <c r="AI18" s="69"/>
      <c r="AJ18" s="31">
        <v>27400</v>
      </c>
      <c r="AK18" s="31">
        <v>42340</v>
      </c>
      <c r="AL18" s="69"/>
      <c r="AM18" s="31"/>
      <c r="AN18" s="69"/>
      <c r="AO18" s="31">
        <v>6920</v>
      </c>
      <c r="AP18" s="61">
        <f t="shared" si="3"/>
        <v>1089590</v>
      </c>
      <c r="AQ18" s="38">
        <f t="shared" si="0"/>
        <v>0.6789780339616762</v>
      </c>
      <c r="AR18" s="43">
        <f t="shared" si="1"/>
        <v>1604750</v>
      </c>
    </row>
    <row r="19" spans="1:44" ht="12.75">
      <c r="A19" s="16" t="s">
        <v>12</v>
      </c>
      <c r="B19" s="21">
        <v>480460</v>
      </c>
      <c r="C19" s="53">
        <f t="shared" si="2"/>
        <v>480460</v>
      </c>
      <c r="D19" s="31">
        <v>45460</v>
      </c>
      <c r="E19" s="31">
        <v>6700</v>
      </c>
      <c r="F19" s="69"/>
      <c r="G19" s="31">
        <v>0</v>
      </c>
      <c r="H19" s="31">
        <v>138620</v>
      </c>
      <c r="I19" s="31">
        <v>63780</v>
      </c>
      <c r="J19" s="69"/>
      <c r="K19" s="31"/>
      <c r="L19" s="69"/>
      <c r="M19" s="69"/>
      <c r="N19" s="69"/>
      <c r="O19" s="69"/>
      <c r="P19" s="31">
        <v>197600</v>
      </c>
      <c r="Q19" s="69"/>
      <c r="R19" s="69"/>
      <c r="S19" s="31">
        <v>116440</v>
      </c>
      <c r="T19" s="69"/>
      <c r="U19" s="31">
        <v>360420</v>
      </c>
      <c r="V19" s="69"/>
      <c r="W19" s="31">
        <v>120</v>
      </c>
      <c r="X19" s="31">
        <v>4380</v>
      </c>
      <c r="Y19" s="31">
        <v>0</v>
      </c>
      <c r="Z19" s="69"/>
      <c r="AA19" s="31">
        <v>420</v>
      </c>
      <c r="AB19" s="69"/>
      <c r="AC19" s="69"/>
      <c r="AD19" s="31">
        <v>5900</v>
      </c>
      <c r="AE19" s="31"/>
      <c r="AF19" s="31">
        <v>31700</v>
      </c>
      <c r="AG19" s="31">
        <v>8920</v>
      </c>
      <c r="AH19" s="69"/>
      <c r="AI19" s="69"/>
      <c r="AJ19" s="31">
        <v>30820</v>
      </c>
      <c r="AK19" s="31">
        <v>89520</v>
      </c>
      <c r="AL19" s="69"/>
      <c r="AM19" s="31"/>
      <c r="AN19" s="69"/>
      <c r="AO19" s="31">
        <v>36300</v>
      </c>
      <c r="AP19" s="61">
        <f t="shared" si="3"/>
        <v>1137100</v>
      </c>
      <c r="AQ19" s="38">
        <f t="shared" si="0"/>
        <v>0.7029723781498058</v>
      </c>
      <c r="AR19" s="43">
        <f t="shared" si="1"/>
        <v>1617560</v>
      </c>
    </row>
    <row r="20" spans="1:44" ht="12.75">
      <c r="A20" s="16" t="s">
        <v>13</v>
      </c>
      <c r="B20" s="21">
        <v>540760</v>
      </c>
      <c r="C20" s="53">
        <f t="shared" si="2"/>
        <v>540760</v>
      </c>
      <c r="D20" s="31">
        <v>34100</v>
      </c>
      <c r="E20" s="31">
        <v>6920</v>
      </c>
      <c r="F20" s="69"/>
      <c r="G20" s="31">
        <v>340</v>
      </c>
      <c r="H20" s="31">
        <v>165900</v>
      </c>
      <c r="I20" s="31">
        <v>83580</v>
      </c>
      <c r="J20" s="69"/>
      <c r="K20" s="31"/>
      <c r="L20" s="69"/>
      <c r="M20" s="69"/>
      <c r="N20" s="69"/>
      <c r="O20" s="69"/>
      <c r="P20" s="31">
        <v>218780</v>
      </c>
      <c r="Q20" s="69"/>
      <c r="R20" s="69"/>
      <c r="S20" s="31">
        <v>120920</v>
      </c>
      <c r="T20" s="69"/>
      <c r="U20" s="31">
        <v>409200</v>
      </c>
      <c r="V20" s="69"/>
      <c r="W20" s="31">
        <v>0</v>
      </c>
      <c r="X20" s="31">
        <v>4420</v>
      </c>
      <c r="Y20" s="31">
        <v>0</v>
      </c>
      <c r="Z20" s="69"/>
      <c r="AA20" s="31">
        <v>0</v>
      </c>
      <c r="AB20" s="69"/>
      <c r="AC20" s="69"/>
      <c r="AD20" s="31">
        <v>3360</v>
      </c>
      <c r="AE20" s="31"/>
      <c r="AF20" s="31">
        <v>33660</v>
      </c>
      <c r="AG20" s="31">
        <v>1140</v>
      </c>
      <c r="AH20" s="69"/>
      <c r="AI20" s="69"/>
      <c r="AJ20" s="31">
        <v>16280</v>
      </c>
      <c r="AK20" s="31">
        <v>21260</v>
      </c>
      <c r="AL20" s="69"/>
      <c r="AM20" s="31"/>
      <c r="AN20" s="69"/>
      <c r="AO20" s="31">
        <v>12960</v>
      </c>
      <c r="AP20" s="61">
        <f t="shared" si="3"/>
        <v>1132820</v>
      </c>
      <c r="AQ20" s="38">
        <f t="shared" si="0"/>
        <v>0.6768842839900094</v>
      </c>
      <c r="AR20" s="43">
        <f t="shared" si="1"/>
        <v>1673580</v>
      </c>
    </row>
    <row r="21" spans="1:44" ht="12.75">
      <c r="A21" s="16"/>
      <c r="B21" s="21"/>
      <c r="C21" s="54"/>
      <c r="D21" s="31"/>
      <c r="E21" s="31"/>
      <c r="F21" s="69"/>
      <c r="G21" s="31"/>
      <c r="H21" s="31"/>
      <c r="I21" s="31"/>
      <c r="J21" s="69"/>
      <c r="K21" s="31"/>
      <c r="L21" s="69"/>
      <c r="M21" s="69"/>
      <c r="N21" s="69"/>
      <c r="O21" s="69"/>
      <c r="P21" s="70"/>
      <c r="Q21" s="69"/>
      <c r="R21" s="69"/>
      <c r="S21" s="71"/>
      <c r="T21" s="69"/>
      <c r="U21" s="31"/>
      <c r="V21" s="69"/>
      <c r="W21" s="31"/>
      <c r="X21" s="31"/>
      <c r="Y21" s="31"/>
      <c r="Z21" s="69"/>
      <c r="AA21" s="70"/>
      <c r="AB21" s="69"/>
      <c r="AC21" s="69"/>
      <c r="AD21" s="31"/>
      <c r="AE21" s="31"/>
      <c r="AF21" s="31"/>
      <c r="AG21" s="31"/>
      <c r="AH21" s="69"/>
      <c r="AI21" s="69"/>
      <c r="AJ21" s="31"/>
      <c r="AK21" s="31"/>
      <c r="AL21" s="69"/>
      <c r="AM21" s="31"/>
      <c r="AN21" s="69"/>
      <c r="AO21" s="31"/>
      <c r="AP21" s="62"/>
      <c r="AQ21" s="39"/>
      <c r="AR21" s="41"/>
    </row>
    <row r="22" spans="1:44" ht="13.5" thickBot="1">
      <c r="A22" s="20" t="s">
        <v>19</v>
      </c>
      <c r="B22" s="21">
        <f>SUM(B9:B20)</f>
        <v>5695305</v>
      </c>
      <c r="C22" s="53">
        <f t="shared" si="2"/>
        <v>5695305</v>
      </c>
      <c r="D22" s="31">
        <f>SUM(D9:D21)</f>
        <v>474010</v>
      </c>
      <c r="E22" s="31">
        <f aca="true" t="shared" si="4" ref="E22:AO22">SUM(E9:E21)</f>
        <v>64760</v>
      </c>
      <c r="F22" s="31">
        <f t="shared" si="4"/>
        <v>0</v>
      </c>
      <c r="G22" s="31">
        <f t="shared" si="4"/>
        <v>3600</v>
      </c>
      <c r="H22" s="31">
        <f t="shared" si="4"/>
        <v>1889760</v>
      </c>
      <c r="I22" s="31">
        <f t="shared" si="4"/>
        <v>605000</v>
      </c>
      <c r="J22" s="31">
        <f t="shared" si="4"/>
        <v>0</v>
      </c>
      <c r="K22" s="31">
        <f t="shared" si="4"/>
        <v>21140</v>
      </c>
      <c r="L22" s="31">
        <f t="shared" si="4"/>
        <v>0</v>
      </c>
      <c r="M22" s="31">
        <f t="shared" si="4"/>
        <v>0</v>
      </c>
      <c r="N22" s="31">
        <f t="shared" si="4"/>
        <v>0</v>
      </c>
      <c r="O22" s="31">
        <f t="shared" si="4"/>
        <v>0</v>
      </c>
      <c r="P22" s="31">
        <f t="shared" si="4"/>
        <v>2392440</v>
      </c>
      <c r="Q22" s="31">
        <f t="shared" si="4"/>
        <v>0</v>
      </c>
      <c r="R22" s="31">
        <f t="shared" si="4"/>
        <v>2875</v>
      </c>
      <c r="S22" s="31">
        <f t="shared" si="4"/>
        <v>1298780</v>
      </c>
      <c r="T22" s="31">
        <f t="shared" si="4"/>
        <v>0</v>
      </c>
      <c r="U22" s="31">
        <f t="shared" si="4"/>
        <v>4504750</v>
      </c>
      <c r="V22" s="31">
        <f t="shared" si="4"/>
        <v>0</v>
      </c>
      <c r="W22" s="31">
        <f t="shared" si="4"/>
        <v>1120</v>
      </c>
      <c r="X22" s="31">
        <f t="shared" si="4"/>
        <v>35920</v>
      </c>
      <c r="Y22" s="31">
        <f t="shared" si="4"/>
        <v>280</v>
      </c>
      <c r="Z22" s="31">
        <f t="shared" si="4"/>
        <v>0</v>
      </c>
      <c r="AA22" s="31">
        <f t="shared" si="4"/>
        <v>1920</v>
      </c>
      <c r="AB22" s="31">
        <f t="shared" si="4"/>
        <v>0</v>
      </c>
      <c r="AC22" s="31">
        <f t="shared" si="4"/>
        <v>0</v>
      </c>
      <c r="AD22" s="31">
        <f t="shared" si="4"/>
        <v>65560</v>
      </c>
      <c r="AE22" s="31">
        <f t="shared" si="4"/>
        <v>5140</v>
      </c>
      <c r="AF22" s="31">
        <f t="shared" si="4"/>
        <v>495000</v>
      </c>
      <c r="AG22" s="31">
        <f t="shared" si="4"/>
        <v>73960</v>
      </c>
      <c r="AH22" s="31">
        <f t="shared" si="4"/>
        <v>0</v>
      </c>
      <c r="AI22" s="31">
        <f t="shared" si="4"/>
        <v>0</v>
      </c>
      <c r="AJ22" s="31">
        <f t="shared" si="4"/>
        <v>343960</v>
      </c>
      <c r="AK22" s="31">
        <f t="shared" si="4"/>
        <v>403540</v>
      </c>
      <c r="AL22" s="31">
        <f t="shared" si="4"/>
        <v>0</v>
      </c>
      <c r="AM22" s="31">
        <f t="shared" si="4"/>
        <v>0</v>
      </c>
      <c r="AN22" s="31">
        <f t="shared" si="4"/>
        <v>0</v>
      </c>
      <c r="AO22" s="31">
        <f t="shared" si="4"/>
        <v>179380</v>
      </c>
      <c r="AP22" s="63">
        <f>SUM(AP9:AP21)</f>
        <v>12862895</v>
      </c>
      <c r="AQ22" s="40">
        <f>AP22/(C22+AP22)</f>
        <v>0.6931111314674915</v>
      </c>
      <c r="AR22" s="44">
        <f>C22+AP22</f>
        <v>18558200</v>
      </c>
    </row>
    <row r="29" ht="12.75">
      <c r="U29" s="117" t="s">
        <v>113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9"/>
  <sheetViews>
    <sheetView zoomScale="90" zoomScaleNormal="90" zoomScalePageLayoutView="0" workbookViewId="0" topLeftCell="O1">
      <selection activeCell="V23" sqref="V23"/>
    </sheetView>
  </sheetViews>
  <sheetFormatPr defaultColWidth="9.140625" defaultRowHeight="12.75"/>
  <cols>
    <col min="1" max="1" width="13.57421875" style="0" customWidth="1"/>
    <col min="2" max="2" width="24.57421875" style="0" customWidth="1"/>
    <col min="3" max="3" width="16.28125" style="0" bestFit="1" customWidth="1"/>
    <col min="4" max="4" width="9.8515625" style="0" bestFit="1" customWidth="1"/>
    <col min="5" max="7" width="9.8515625" style="0" customWidth="1"/>
    <col min="8" max="8" width="10.8515625" style="0" bestFit="1" customWidth="1"/>
    <col min="9" max="13" width="10.8515625" style="0" customWidth="1"/>
    <col min="14" max="16" width="8.57421875" style="0" customWidth="1"/>
    <col min="17" max="17" width="10.57421875" style="0" customWidth="1"/>
    <col min="18" max="20" width="7.7109375" style="0" customWidth="1"/>
    <col min="21" max="23" width="10.00390625" style="0" customWidth="1"/>
    <col min="24" max="26" width="10.28125" style="0" customWidth="1"/>
    <col min="27" max="27" width="11.8515625" style="0" bestFit="1" customWidth="1"/>
    <col min="28" max="29" width="11.8515625" style="0" customWidth="1"/>
    <col min="30" max="30" width="12.421875" style="0" customWidth="1"/>
    <col min="31" max="31" width="11.28125" style="0" bestFit="1" customWidth="1"/>
    <col min="32" max="32" width="9.28125" style="0" bestFit="1" customWidth="1"/>
    <col min="41" max="41" width="10.28125" style="0" customWidth="1"/>
  </cols>
  <sheetData>
    <row r="1" spans="1:32" ht="21.75" customHeight="1">
      <c r="A1" s="2"/>
      <c r="B1" s="3" t="s">
        <v>15</v>
      </c>
      <c r="C1" s="30">
        <v>1.7</v>
      </c>
      <c r="D1" s="5"/>
      <c r="E1" s="56" t="s">
        <v>21</v>
      </c>
      <c r="F1" s="5"/>
      <c r="G1" s="5"/>
      <c r="H1" s="5"/>
      <c r="I1" s="5"/>
      <c r="J1" s="5"/>
      <c r="K1" s="5"/>
      <c r="L1" s="5"/>
      <c r="M1" s="5"/>
      <c r="N1" s="24"/>
      <c r="O1" s="24"/>
      <c r="P1" s="24"/>
      <c r="Q1" s="24"/>
      <c r="R1" s="24"/>
      <c r="S1" s="24"/>
      <c r="T1" s="24"/>
      <c r="U1" s="24"/>
      <c r="V1" s="24"/>
      <c r="W1" s="24"/>
      <c r="X1" s="1"/>
      <c r="Y1" s="1"/>
      <c r="Z1" s="1"/>
      <c r="AA1" s="1"/>
      <c r="AB1" s="1"/>
      <c r="AC1" s="1"/>
      <c r="AD1" s="1"/>
      <c r="AE1" s="1"/>
      <c r="AF1" s="1"/>
    </row>
    <row r="2" spans="1:32" ht="12.75">
      <c r="A2" s="7"/>
      <c r="B2" s="8" t="s">
        <v>0</v>
      </c>
      <c r="C2" s="9">
        <v>3550</v>
      </c>
      <c r="D2" s="5"/>
      <c r="E2" s="5"/>
      <c r="F2" s="5"/>
      <c r="G2" s="5"/>
      <c r="H2" s="5"/>
      <c r="I2" s="5"/>
      <c r="J2" s="5"/>
      <c r="K2" s="5"/>
      <c r="L2" s="5"/>
      <c r="M2" s="5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2.75">
      <c r="A3" s="7"/>
      <c r="B3" s="10" t="s">
        <v>28</v>
      </c>
      <c r="C3" s="30">
        <f>C4/C2</f>
        <v>0</v>
      </c>
      <c r="D3" s="5"/>
      <c r="E3" s="5"/>
      <c r="F3" s="5"/>
      <c r="G3" s="5"/>
      <c r="H3" s="5"/>
      <c r="I3" s="5"/>
      <c r="J3" s="5"/>
      <c r="K3" s="5"/>
      <c r="L3" s="5"/>
      <c r="M3" s="5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2.75">
      <c r="A4" s="7"/>
      <c r="B4" s="10" t="s">
        <v>16</v>
      </c>
      <c r="C4" s="9"/>
      <c r="D4" s="5"/>
      <c r="E4" s="5"/>
      <c r="F4" s="5"/>
      <c r="G4" s="5"/>
      <c r="H4" s="5"/>
      <c r="I4" s="5"/>
      <c r="J4" s="5"/>
      <c r="K4" s="5"/>
      <c r="L4" s="5"/>
      <c r="M4" s="5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2.75">
      <c r="A5" s="7"/>
      <c r="B5" s="10" t="s">
        <v>22</v>
      </c>
      <c r="C5" s="9">
        <f>C22</f>
        <v>356650</v>
      </c>
      <c r="D5" s="5"/>
      <c r="E5" s="5"/>
      <c r="F5" s="5"/>
      <c r="G5" s="5"/>
      <c r="H5" s="5"/>
      <c r="I5" s="5"/>
      <c r="J5" s="5"/>
      <c r="K5" s="5"/>
      <c r="L5" s="5"/>
      <c r="M5" s="5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2.75">
      <c r="A6" s="7"/>
      <c r="B6" s="10" t="s">
        <v>17</v>
      </c>
      <c r="C6" s="9"/>
      <c r="D6" s="5"/>
      <c r="E6" s="5"/>
      <c r="F6" s="5"/>
      <c r="G6" s="5"/>
      <c r="H6" s="5"/>
      <c r="I6" s="5"/>
      <c r="J6" s="5"/>
      <c r="K6" s="5"/>
      <c r="L6" s="5"/>
      <c r="M6" s="5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3.5" thickBot="1">
      <c r="A7" s="7"/>
      <c r="B7" s="11" t="s">
        <v>1</v>
      </c>
      <c r="C7" s="12" t="e">
        <f>C6/C4</f>
        <v>#DIV/0!</v>
      </c>
      <c r="D7" s="5"/>
      <c r="E7" s="5"/>
      <c r="F7" s="5"/>
      <c r="G7" s="5"/>
      <c r="H7" s="5"/>
      <c r="I7" s="5"/>
      <c r="J7" s="5"/>
      <c r="K7" s="5"/>
      <c r="L7" s="5"/>
      <c r="M7" s="5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44" ht="49.5" customHeight="1">
      <c r="A8" s="6" t="s">
        <v>35</v>
      </c>
      <c r="B8" s="13" t="s">
        <v>31</v>
      </c>
      <c r="C8" s="14" t="s">
        <v>18</v>
      </c>
      <c r="D8" s="28" t="s">
        <v>46</v>
      </c>
      <c r="E8" s="28" t="s">
        <v>47</v>
      </c>
      <c r="F8" s="28" t="s">
        <v>38</v>
      </c>
      <c r="G8" s="28" t="s">
        <v>73</v>
      </c>
      <c r="H8" s="28" t="s">
        <v>49</v>
      </c>
      <c r="I8" s="28" t="s">
        <v>50</v>
      </c>
      <c r="J8" s="28" t="s">
        <v>40</v>
      </c>
      <c r="K8" s="28" t="s">
        <v>48</v>
      </c>
      <c r="L8" s="28" t="s">
        <v>76</v>
      </c>
      <c r="M8" s="28" t="s">
        <v>41</v>
      </c>
      <c r="N8" s="28" t="s">
        <v>44</v>
      </c>
      <c r="O8" s="28" t="s">
        <v>68</v>
      </c>
      <c r="P8" s="28" t="s">
        <v>42</v>
      </c>
      <c r="Q8" s="28" t="s">
        <v>43</v>
      </c>
      <c r="R8" s="28" t="s">
        <v>45</v>
      </c>
      <c r="S8" s="28" t="s">
        <v>51</v>
      </c>
      <c r="T8" s="28" t="s">
        <v>82</v>
      </c>
      <c r="U8" s="28" t="s">
        <v>52</v>
      </c>
      <c r="V8" s="28" t="s">
        <v>54</v>
      </c>
      <c r="W8" s="28" t="s">
        <v>69</v>
      </c>
      <c r="X8" s="28" t="s">
        <v>55</v>
      </c>
      <c r="Y8" s="28" t="s">
        <v>56</v>
      </c>
      <c r="Z8" s="29" t="s">
        <v>72</v>
      </c>
      <c r="AA8" s="28" t="s">
        <v>57</v>
      </c>
      <c r="AB8" s="28" t="s">
        <v>60</v>
      </c>
      <c r="AC8" s="28" t="s">
        <v>61</v>
      </c>
      <c r="AD8" s="28" t="s">
        <v>58</v>
      </c>
      <c r="AE8" s="28" t="s">
        <v>59</v>
      </c>
      <c r="AF8" s="28" t="s">
        <v>67</v>
      </c>
      <c r="AG8" s="28" t="s">
        <v>62</v>
      </c>
      <c r="AH8" s="29" t="s">
        <v>63</v>
      </c>
      <c r="AI8" s="28" t="s">
        <v>53</v>
      </c>
      <c r="AJ8" s="29" t="s">
        <v>64</v>
      </c>
      <c r="AK8" s="29" t="s">
        <v>65</v>
      </c>
      <c r="AL8" s="29" t="s">
        <v>37</v>
      </c>
      <c r="AM8" s="52" t="s">
        <v>78</v>
      </c>
      <c r="AN8" s="28" t="s">
        <v>86</v>
      </c>
      <c r="AO8" s="49" t="s">
        <v>66</v>
      </c>
      <c r="AP8" s="15" t="s">
        <v>20</v>
      </c>
      <c r="AQ8" s="37" t="s">
        <v>14</v>
      </c>
      <c r="AR8" s="42" t="s">
        <v>30</v>
      </c>
    </row>
    <row r="9" spans="1:44" ht="12.75">
      <c r="A9" s="16" t="s">
        <v>2</v>
      </c>
      <c r="B9" s="21">
        <v>19700</v>
      </c>
      <c r="C9" s="17">
        <f aca="true" t="shared" si="0" ref="C9:C20">B9</f>
        <v>19700</v>
      </c>
      <c r="D9" s="21">
        <v>1020</v>
      </c>
      <c r="E9" s="21">
        <v>12820</v>
      </c>
      <c r="F9" s="21"/>
      <c r="G9" s="21"/>
      <c r="H9" s="21">
        <v>0</v>
      </c>
      <c r="I9" s="21">
        <v>13680</v>
      </c>
      <c r="J9" s="21"/>
      <c r="K9" s="21">
        <v>0</v>
      </c>
      <c r="L9" s="21"/>
      <c r="M9" s="21"/>
      <c r="N9" s="21">
        <v>25700</v>
      </c>
      <c r="O9" s="21"/>
      <c r="P9" s="21">
        <v>0</v>
      </c>
      <c r="Q9" s="21"/>
      <c r="R9" s="21"/>
      <c r="S9" s="21">
        <v>13600</v>
      </c>
      <c r="T9" s="21"/>
      <c r="U9" s="21">
        <v>35080</v>
      </c>
      <c r="V9" s="21">
        <v>0</v>
      </c>
      <c r="W9" s="21">
        <v>0</v>
      </c>
      <c r="X9" s="21">
        <v>0</v>
      </c>
      <c r="Y9" s="21">
        <v>0</v>
      </c>
      <c r="Z9" s="21"/>
      <c r="AA9" s="21">
        <v>0</v>
      </c>
      <c r="AB9" s="21"/>
      <c r="AC9" s="21">
        <v>0</v>
      </c>
      <c r="AD9" s="21">
        <v>0</v>
      </c>
      <c r="AE9" s="21">
        <v>0</v>
      </c>
      <c r="AF9" s="21">
        <v>2340</v>
      </c>
      <c r="AG9" s="21">
        <v>580</v>
      </c>
      <c r="AH9" s="21">
        <v>0</v>
      </c>
      <c r="AI9" s="21"/>
      <c r="AJ9" s="21">
        <v>8680</v>
      </c>
      <c r="AK9" s="21">
        <v>13560</v>
      </c>
      <c r="AL9" s="21"/>
      <c r="AM9" s="21"/>
      <c r="AN9" s="21"/>
      <c r="AO9" s="21">
        <v>11700</v>
      </c>
      <c r="AP9" s="18">
        <f>SUM(D9:AO9)</f>
        <v>138760</v>
      </c>
      <c r="AQ9" s="38">
        <f aca="true" t="shared" si="1" ref="AQ9:AQ20">AP9/(C9+AP9)</f>
        <v>0.8756784046447053</v>
      </c>
      <c r="AR9" s="43">
        <f aca="true" t="shared" si="2" ref="AR9:AR20">C9+AP9</f>
        <v>158460</v>
      </c>
    </row>
    <row r="10" spans="1:44" ht="12.75">
      <c r="A10" s="16" t="s">
        <v>3</v>
      </c>
      <c r="B10" s="21">
        <v>19100</v>
      </c>
      <c r="C10" s="17">
        <f t="shared" si="0"/>
        <v>19100</v>
      </c>
      <c r="D10" s="21">
        <v>4580</v>
      </c>
      <c r="E10" s="21">
        <v>9740</v>
      </c>
      <c r="F10" s="21"/>
      <c r="G10" s="21"/>
      <c r="H10" s="21">
        <v>0</v>
      </c>
      <c r="I10" s="21">
        <v>10260</v>
      </c>
      <c r="J10" s="21"/>
      <c r="K10" s="21">
        <v>0</v>
      </c>
      <c r="L10" s="21"/>
      <c r="M10" s="21"/>
      <c r="N10" s="21">
        <v>0</v>
      </c>
      <c r="O10" s="21"/>
      <c r="P10" s="21">
        <v>0</v>
      </c>
      <c r="Q10" s="21"/>
      <c r="R10" s="21"/>
      <c r="S10" s="21">
        <v>8500</v>
      </c>
      <c r="T10" s="21"/>
      <c r="U10" s="21">
        <v>44060</v>
      </c>
      <c r="V10" s="21">
        <v>0</v>
      </c>
      <c r="W10" s="21">
        <v>0</v>
      </c>
      <c r="X10" s="21">
        <v>0</v>
      </c>
      <c r="Y10" s="21">
        <v>140</v>
      </c>
      <c r="Z10" s="21"/>
      <c r="AA10" s="21">
        <v>0</v>
      </c>
      <c r="AB10" s="21"/>
      <c r="AC10" s="21">
        <v>0</v>
      </c>
      <c r="AD10" s="21">
        <v>0</v>
      </c>
      <c r="AE10" s="21">
        <v>0</v>
      </c>
      <c r="AF10" s="21">
        <v>7840</v>
      </c>
      <c r="AG10" s="21">
        <v>0</v>
      </c>
      <c r="AH10" s="21">
        <v>0</v>
      </c>
      <c r="AI10" s="21"/>
      <c r="AJ10" s="21">
        <v>11520</v>
      </c>
      <c r="AK10" s="21">
        <v>16180</v>
      </c>
      <c r="AL10" s="21"/>
      <c r="AM10" s="21"/>
      <c r="AN10" s="21"/>
      <c r="AO10" s="21">
        <v>10100</v>
      </c>
      <c r="AP10" s="18">
        <f aca="true" t="shared" si="3" ref="AP10:AP20">SUM(D10:AO10)</f>
        <v>122920</v>
      </c>
      <c r="AQ10" s="38">
        <f t="shared" si="1"/>
        <v>0.865511899732432</v>
      </c>
      <c r="AR10" s="43">
        <f t="shared" si="2"/>
        <v>142020</v>
      </c>
    </row>
    <row r="11" spans="1:44" ht="12.75">
      <c r="A11" s="16" t="s">
        <v>4</v>
      </c>
      <c r="B11" s="21">
        <v>0</v>
      </c>
      <c r="C11" s="17">
        <f t="shared" si="0"/>
        <v>0</v>
      </c>
      <c r="D11" s="21">
        <v>2380</v>
      </c>
      <c r="E11" s="21">
        <v>10240</v>
      </c>
      <c r="F11" s="21"/>
      <c r="G11" s="21"/>
      <c r="H11" s="21">
        <v>0</v>
      </c>
      <c r="I11" s="21">
        <v>10160</v>
      </c>
      <c r="J11" s="21"/>
      <c r="K11" s="21">
        <v>0</v>
      </c>
      <c r="L11" s="21"/>
      <c r="M11" s="21"/>
      <c r="N11" s="21">
        <v>19400</v>
      </c>
      <c r="O11" s="21"/>
      <c r="P11" s="21">
        <v>0</v>
      </c>
      <c r="Q11" s="21"/>
      <c r="R11" s="21"/>
      <c r="S11" s="21">
        <v>10020</v>
      </c>
      <c r="T11" s="21"/>
      <c r="U11" s="21">
        <v>52340</v>
      </c>
      <c r="V11" s="21">
        <v>0</v>
      </c>
      <c r="W11" s="21">
        <v>0</v>
      </c>
      <c r="X11" s="21">
        <v>0</v>
      </c>
      <c r="Y11" s="21">
        <v>0</v>
      </c>
      <c r="Z11" s="21"/>
      <c r="AA11" s="21">
        <v>160</v>
      </c>
      <c r="AB11" s="21"/>
      <c r="AC11" s="21">
        <v>0</v>
      </c>
      <c r="AD11" s="21">
        <v>0</v>
      </c>
      <c r="AE11" s="21">
        <v>0</v>
      </c>
      <c r="AF11" s="21">
        <v>1680</v>
      </c>
      <c r="AG11" s="21">
        <v>1680</v>
      </c>
      <c r="AH11" s="21">
        <v>0</v>
      </c>
      <c r="AI11" s="21"/>
      <c r="AJ11" s="21">
        <v>16800</v>
      </c>
      <c r="AK11" s="21">
        <v>11240</v>
      </c>
      <c r="AL11" s="21"/>
      <c r="AM11" s="21"/>
      <c r="AN11" s="21"/>
      <c r="AO11" s="21">
        <v>14220</v>
      </c>
      <c r="AP11" s="18">
        <f t="shared" si="3"/>
        <v>150320</v>
      </c>
      <c r="AQ11" s="38">
        <f t="shared" si="1"/>
        <v>1</v>
      </c>
      <c r="AR11" s="43">
        <f t="shared" si="2"/>
        <v>150320</v>
      </c>
    </row>
    <row r="12" spans="1:44" ht="12.75">
      <c r="A12" s="16" t="s">
        <v>5</v>
      </c>
      <c r="B12" s="21">
        <v>19130</v>
      </c>
      <c r="C12" s="17">
        <f t="shared" si="0"/>
        <v>19130</v>
      </c>
      <c r="D12" s="21">
        <v>3660</v>
      </c>
      <c r="E12" s="21">
        <v>10180</v>
      </c>
      <c r="F12" s="21"/>
      <c r="G12" s="21"/>
      <c r="H12" s="21">
        <v>0</v>
      </c>
      <c r="I12" s="21">
        <v>15400</v>
      </c>
      <c r="J12" s="21"/>
      <c r="K12" s="21"/>
      <c r="L12" s="21"/>
      <c r="M12" s="21"/>
      <c r="N12" s="21">
        <v>0</v>
      </c>
      <c r="O12" s="21"/>
      <c r="P12" s="21"/>
      <c r="Q12" s="21"/>
      <c r="R12" s="21"/>
      <c r="S12" s="21">
        <v>11600</v>
      </c>
      <c r="T12" s="21"/>
      <c r="U12" s="21">
        <v>51060</v>
      </c>
      <c r="V12" s="21">
        <v>560</v>
      </c>
      <c r="W12" s="21">
        <v>0</v>
      </c>
      <c r="X12" s="21">
        <v>0</v>
      </c>
      <c r="Y12" s="21">
        <v>0</v>
      </c>
      <c r="Z12" s="21"/>
      <c r="AA12" s="21">
        <v>0</v>
      </c>
      <c r="AB12" s="21"/>
      <c r="AC12" s="21"/>
      <c r="AD12" s="21"/>
      <c r="AE12" s="21"/>
      <c r="AF12" s="21">
        <v>2480</v>
      </c>
      <c r="AG12" s="21">
        <v>0</v>
      </c>
      <c r="AH12" s="21"/>
      <c r="AI12" s="21"/>
      <c r="AJ12" s="21">
        <v>0</v>
      </c>
      <c r="AK12" s="21">
        <v>9640</v>
      </c>
      <c r="AL12" s="21"/>
      <c r="AM12" s="21"/>
      <c r="AN12" s="21"/>
      <c r="AO12" s="21">
        <v>9580</v>
      </c>
      <c r="AP12" s="18">
        <f t="shared" si="3"/>
        <v>114160</v>
      </c>
      <c r="AQ12" s="38">
        <f t="shared" si="1"/>
        <v>0.8564783554655263</v>
      </c>
      <c r="AR12" s="43">
        <f t="shared" si="2"/>
        <v>133290</v>
      </c>
    </row>
    <row r="13" spans="1:44" ht="12.75">
      <c r="A13" s="16" t="s">
        <v>6</v>
      </c>
      <c r="B13" s="21">
        <v>51130</v>
      </c>
      <c r="C13" s="17">
        <f t="shared" si="0"/>
        <v>51130</v>
      </c>
      <c r="D13" s="21">
        <v>4200</v>
      </c>
      <c r="E13" s="21">
        <v>11730</v>
      </c>
      <c r="F13" s="21"/>
      <c r="G13" s="21"/>
      <c r="H13" s="21"/>
      <c r="I13" s="21">
        <v>11360</v>
      </c>
      <c r="J13" s="21"/>
      <c r="K13" s="21"/>
      <c r="L13" s="21"/>
      <c r="M13" s="21"/>
      <c r="N13" s="21">
        <v>29000</v>
      </c>
      <c r="O13" s="21"/>
      <c r="P13" s="21"/>
      <c r="Q13" s="21"/>
      <c r="R13" s="21"/>
      <c r="S13" s="21">
        <v>10660</v>
      </c>
      <c r="T13" s="21"/>
      <c r="U13" s="21">
        <v>67080</v>
      </c>
      <c r="V13" s="21">
        <v>0</v>
      </c>
      <c r="W13" s="21">
        <v>0</v>
      </c>
      <c r="X13" s="21">
        <v>0</v>
      </c>
      <c r="Y13" s="21">
        <v>0</v>
      </c>
      <c r="Z13" s="21"/>
      <c r="AA13" s="21">
        <v>0</v>
      </c>
      <c r="AB13" s="21"/>
      <c r="AC13" s="21"/>
      <c r="AD13" s="21"/>
      <c r="AE13" s="21"/>
      <c r="AF13" s="21">
        <v>4900</v>
      </c>
      <c r="AG13" s="21">
        <v>960</v>
      </c>
      <c r="AH13" s="21"/>
      <c r="AI13" s="21"/>
      <c r="AJ13" s="21">
        <v>0</v>
      </c>
      <c r="AK13" s="21">
        <v>4400</v>
      </c>
      <c r="AL13" s="21"/>
      <c r="AM13" s="21"/>
      <c r="AN13" s="21"/>
      <c r="AO13" s="21">
        <v>12500</v>
      </c>
      <c r="AP13" s="18">
        <f t="shared" si="3"/>
        <v>156790</v>
      </c>
      <c r="AQ13" s="38">
        <f t="shared" si="1"/>
        <v>0.7540881108118507</v>
      </c>
      <c r="AR13" s="43">
        <f t="shared" si="2"/>
        <v>207920</v>
      </c>
    </row>
    <row r="14" spans="1:44" ht="12.75">
      <c r="A14" s="16" t="s">
        <v>7</v>
      </c>
      <c r="B14" s="21">
        <v>22940</v>
      </c>
      <c r="C14" s="17">
        <f t="shared" si="0"/>
        <v>22940</v>
      </c>
      <c r="D14" s="21">
        <v>0</v>
      </c>
      <c r="E14" s="21">
        <v>11300</v>
      </c>
      <c r="F14" s="21"/>
      <c r="G14" s="21"/>
      <c r="H14" s="21"/>
      <c r="I14" s="21">
        <v>16520</v>
      </c>
      <c r="J14" s="21"/>
      <c r="K14" s="21"/>
      <c r="L14" s="21"/>
      <c r="M14" s="21"/>
      <c r="N14" s="21">
        <v>11050</v>
      </c>
      <c r="O14" s="21"/>
      <c r="P14" s="21">
        <v>8340</v>
      </c>
      <c r="Q14" s="21"/>
      <c r="R14" s="21"/>
      <c r="S14" s="21">
        <v>12090</v>
      </c>
      <c r="T14" s="21"/>
      <c r="U14" s="21">
        <v>48960</v>
      </c>
      <c r="V14" s="21">
        <v>450</v>
      </c>
      <c r="W14" s="21">
        <v>0</v>
      </c>
      <c r="X14" s="21">
        <v>0</v>
      </c>
      <c r="Y14" s="21">
        <v>0</v>
      </c>
      <c r="Z14" s="21"/>
      <c r="AA14" s="21">
        <v>0</v>
      </c>
      <c r="AB14" s="21"/>
      <c r="AC14" s="21"/>
      <c r="AD14" s="21"/>
      <c r="AE14" s="21"/>
      <c r="AF14" s="21">
        <v>0</v>
      </c>
      <c r="AG14" s="21">
        <v>1320</v>
      </c>
      <c r="AH14" s="21"/>
      <c r="AI14" s="21"/>
      <c r="AJ14" s="21">
        <v>0</v>
      </c>
      <c r="AK14" s="21">
        <v>6040</v>
      </c>
      <c r="AL14" s="21"/>
      <c r="AM14" s="21"/>
      <c r="AN14" s="21"/>
      <c r="AO14" s="21">
        <v>12040</v>
      </c>
      <c r="AP14" s="18">
        <f t="shared" si="3"/>
        <v>128110</v>
      </c>
      <c r="AQ14" s="38">
        <f t="shared" si="1"/>
        <v>0.8481297583581595</v>
      </c>
      <c r="AR14" s="43">
        <f t="shared" si="2"/>
        <v>151050</v>
      </c>
    </row>
    <row r="15" spans="1:44" ht="12.75">
      <c r="A15" s="16" t="s">
        <v>8</v>
      </c>
      <c r="B15" s="21">
        <v>36760</v>
      </c>
      <c r="C15" s="17">
        <f t="shared" si="0"/>
        <v>36760</v>
      </c>
      <c r="D15" s="21">
        <v>1760</v>
      </c>
      <c r="E15" s="21">
        <v>14120</v>
      </c>
      <c r="F15" s="21"/>
      <c r="G15" s="21"/>
      <c r="H15" s="21"/>
      <c r="I15" s="21">
        <v>10440</v>
      </c>
      <c r="J15" s="21"/>
      <c r="K15" s="21"/>
      <c r="L15" s="21"/>
      <c r="M15" s="21"/>
      <c r="N15" s="21">
        <v>35250</v>
      </c>
      <c r="O15" s="21"/>
      <c r="P15" s="21"/>
      <c r="Q15" s="21"/>
      <c r="R15" s="21"/>
      <c r="S15" s="21">
        <v>18740</v>
      </c>
      <c r="T15" s="21"/>
      <c r="U15" s="21">
        <v>69920</v>
      </c>
      <c r="V15" s="21">
        <v>840</v>
      </c>
      <c r="W15" s="21">
        <v>0</v>
      </c>
      <c r="X15" s="21">
        <v>0</v>
      </c>
      <c r="Y15" s="21">
        <v>0</v>
      </c>
      <c r="Z15" s="21"/>
      <c r="AA15" s="21">
        <v>0</v>
      </c>
      <c r="AB15" s="21"/>
      <c r="AC15" s="21"/>
      <c r="AD15" s="21">
        <v>380</v>
      </c>
      <c r="AE15" s="21"/>
      <c r="AF15" s="21">
        <v>5640</v>
      </c>
      <c r="AG15" s="21">
        <v>3580</v>
      </c>
      <c r="AH15" s="21"/>
      <c r="AI15" s="21"/>
      <c r="AJ15" s="21">
        <v>0</v>
      </c>
      <c r="AK15" s="21">
        <v>11560</v>
      </c>
      <c r="AL15" s="21"/>
      <c r="AM15" s="21"/>
      <c r="AN15" s="21"/>
      <c r="AO15" s="21">
        <v>13260</v>
      </c>
      <c r="AP15" s="18">
        <f t="shared" si="3"/>
        <v>185490</v>
      </c>
      <c r="AQ15" s="38">
        <f t="shared" si="1"/>
        <v>0.8346006749156355</v>
      </c>
      <c r="AR15" s="43">
        <f t="shared" si="2"/>
        <v>222250</v>
      </c>
    </row>
    <row r="16" spans="1:44" ht="12.75">
      <c r="A16" s="16" t="s">
        <v>9</v>
      </c>
      <c r="B16" s="21">
        <v>22050</v>
      </c>
      <c r="C16" s="17">
        <f t="shared" si="0"/>
        <v>22050</v>
      </c>
      <c r="D16" s="21">
        <v>1080</v>
      </c>
      <c r="E16" s="21">
        <v>15940</v>
      </c>
      <c r="F16" s="21"/>
      <c r="G16" s="21"/>
      <c r="H16" s="21"/>
      <c r="I16" s="21">
        <v>20140</v>
      </c>
      <c r="J16" s="21"/>
      <c r="K16" s="21"/>
      <c r="L16" s="21"/>
      <c r="M16" s="21"/>
      <c r="N16" s="21">
        <v>10850</v>
      </c>
      <c r="O16" s="21"/>
      <c r="P16" s="21"/>
      <c r="Q16" s="21"/>
      <c r="R16" s="21"/>
      <c r="S16" s="21">
        <v>15120</v>
      </c>
      <c r="T16" s="21"/>
      <c r="U16" s="21">
        <v>73060</v>
      </c>
      <c r="V16" s="21">
        <v>420</v>
      </c>
      <c r="W16" s="21">
        <v>0</v>
      </c>
      <c r="X16" s="21">
        <v>560</v>
      </c>
      <c r="Y16" s="21">
        <v>0</v>
      </c>
      <c r="Z16" s="21"/>
      <c r="AA16" s="21">
        <v>0</v>
      </c>
      <c r="AB16" s="21"/>
      <c r="AC16" s="21"/>
      <c r="AD16" s="21">
        <v>460</v>
      </c>
      <c r="AE16" s="21">
        <v>1360</v>
      </c>
      <c r="AF16" s="21">
        <v>6660</v>
      </c>
      <c r="AG16" s="21">
        <v>2260</v>
      </c>
      <c r="AH16" s="21"/>
      <c r="AI16" s="21"/>
      <c r="AJ16" s="21">
        <v>0</v>
      </c>
      <c r="AK16" s="21">
        <v>14480</v>
      </c>
      <c r="AL16" s="21"/>
      <c r="AM16" s="21"/>
      <c r="AN16" s="21"/>
      <c r="AO16" s="21">
        <v>9220</v>
      </c>
      <c r="AP16" s="18">
        <f t="shared" si="3"/>
        <v>171610</v>
      </c>
      <c r="AQ16" s="38">
        <f t="shared" si="1"/>
        <v>0.8861406588867087</v>
      </c>
      <c r="AR16" s="43">
        <f t="shared" si="2"/>
        <v>193660</v>
      </c>
    </row>
    <row r="17" spans="1:44" ht="12.75">
      <c r="A17" s="16" t="s">
        <v>10</v>
      </c>
      <c r="B17" s="21">
        <v>41070</v>
      </c>
      <c r="C17" s="17">
        <f t="shared" si="0"/>
        <v>41070</v>
      </c>
      <c r="D17" s="21">
        <v>3480</v>
      </c>
      <c r="E17" s="21">
        <v>12260</v>
      </c>
      <c r="F17" s="21"/>
      <c r="G17" s="21"/>
      <c r="H17" s="21"/>
      <c r="I17" s="21">
        <v>12540</v>
      </c>
      <c r="J17" s="21"/>
      <c r="K17" s="21"/>
      <c r="L17" s="21"/>
      <c r="M17" s="21"/>
      <c r="N17" s="21">
        <v>40100</v>
      </c>
      <c r="O17" s="21"/>
      <c r="P17" s="21"/>
      <c r="Q17" s="21"/>
      <c r="R17" s="21"/>
      <c r="S17" s="21">
        <v>12920</v>
      </c>
      <c r="T17" s="21"/>
      <c r="U17" s="21">
        <v>62180</v>
      </c>
      <c r="V17" s="21">
        <v>280</v>
      </c>
      <c r="W17" s="21">
        <v>0</v>
      </c>
      <c r="X17" s="21">
        <v>220</v>
      </c>
      <c r="Y17" s="21">
        <v>0</v>
      </c>
      <c r="Z17" s="21"/>
      <c r="AA17" s="21">
        <v>360</v>
      </c>
      <c r="AB17" s="21"/>
      <c r="AC17" s="21"/>
      <c r="AD17" s="21">
        <v>980</v>
      </c>
      <c r="AE17" s="21"/>
      <c r="AF17" s="21">
        <v>1960</v>
      </c>
      <c r="AG17" s="21">
        <v>1660</v>
      </c>
      <c r="AH17" s="21"/>
      <c r="AI17" s="21"/>
      <c r="AJ17" s="21">
        <v>0</v>
      </c>
      <c r="AK17" s="21">
        <v>11660</v>
      </c>
      <c r="AL17" s="21"/>
      <c r="AM17" s="21"/>
      <c r="AN17" s="21"/>
      <c r="AO17" s="21">
        <v>0</v>
      </c>
      <c r="AP17" s="18">
        <f t="shared" si="3"/>
        <v>160600</v>
      </c>
      <c r="AQ17" s="38">
        <f t="shared" si="1"/>
        <v>0.7963504735458918</v>
      </c>
      <c r="AR17" s="43">
        <f t="shared" si="2"/>
        <v>201670</v>
      </c>
    </row>
    <row r="18" spans="1:44" ht="12.75">
      <c r="A18" s="16" t="s">
        <v>11</v>
      </c>
      <c r="B18" s="21">
        <v>46850</v>
      </c>
      <c r="C18" s="17">
        <f t="shared" si="0"/>
        <v>46850</v>
      </c>
      <c r="D18" s="21">
        <v>2880</v>
      </c>
      <c r="E18" s="21">
        <v>15860</v>
      </c>
      <c r="F18" s="21"/>
      <c r="G18" s="21"/>
      <c r="H18" s="21"/>
      <c r="I18" s="21">
        <v>13940</v>
      </c>
      <c r="J18" s="21"/>
      <c r="K18" s="21"/>
      <c r="L18" s="21"/>
      <c r="M18" s="21"/>
      <c r="N18" s="21">
        <v>0</v>
      </c>
      <c r="O18" s="21"/>
      <c r="P18" s="21">
        <v>8440</v>
      </c>
      <c r="Q18" s="21"/>
      <c r="R18" s="21"/>
      <c r="S18" s="21">
        <v>16480</v>
      </c>
      <c r="T18" s="21"/>
      <c r="U18" s="21">
        <v>63720</v>
      </c>
      <c r="V18" s="21">
        <v>940</v>
      </c>
      <c r="W18" s="21">
        <v>0</v>
      </c>
      <c r="X18" s="21">
        <v>620</v>
      </c>
      <c r="Y18" s="21">
        <v>0</v>
      </c>
      <c r="Z18" s="21"/>
      <c r="AA18" s="21">
        <v>0</v>
      </c>
      <c r="AB18" s="21"/>
      <c r="AC18" s="21"/>
      <c r="AD18" s="21">
        <v>900</v>
      </c>
      <c r="AE18" s="21"/>
      <c r="AF18" s="21">
        <v>1580</v>
      </c>
      <c r="AG18" s="21">
        <v>0</v>
      </c>
      <c r="AH18" s="21"/>
      <c r="AI18" s="21"/>
      <c r="AJ18" s="21">
        <v>0</v>
      </c>
      <c r="AK18" s="21">
        <v>10280</v>
      </c>
      <c r="AL18" s="21"/>
      <c r="AM18" s="21"/>
      <c r="AN18" s="21"/>
      <c r="AO18" s="21">
        <v>0</v>
      </c>
      <c r="AP18" s="18">
        <f t="shared" si="3"/>
        <v>135640</v>
      </c>
      <c r="AQ18" s="38">
        <f t="shared" si="1"/>
        <v>0.7432736040330977</v>
      </c>
      <c r="AR18" s="43">
        <f t="shared" si="2"/>
        <v>182490</v>
      </c>
    </row>
    <row r="19" spans="1:44" ht="12.75">
      <c r="A19" s="16" t="s">
        <v>12</v>
      </c>
      <c r="B19" s="21">
        <v>39670</v>
      </c>
      <c r="C19" s="17">
        <f t="shared" si="0"/>
        <v>39670</v>
      </c>
      <c r="D19" s="21">
        <v>2080</v>
      </c>
      <c r="E19" s="21">
        <v>11600</v>
      </c>
      <c r="F19" s="21"/>
      <c r="G19" s="21"/>
      <c r="H19" s="21"/>
      <c r="I19" s="21">
        <v>9740</v>
      </c>
      <c r="J19" s="21"/>
      <c r="K19" s="21"/>
      <c r="L19" s="21"/>
      <c r="M19" s="21"/>
      <c r="N19" s="21">
        <v>20850</v>
      </c>
      <c r="O19" s="21"/>
      <c r="P19" s="21"/>
      <c r="Q19" s="21"/>
      <c r="R19" s="21"/>
      <c r="S19" s="21">
        <v>13940</v>
      </c>
      <c r="T19" s="21"/>
      <c r="U19" s="21">
        <v>61780</v>
      </c>
      <c r="V19" s="21">
        <v>640</v>
      </c>
      <c r="W19" s="21">
        <v>0</v>
      </c>
      <c r="X19" s="21">
        <v>0</v>
      </c>
      <c r="Y19" s="21">
        <v>0</v>
      </c>
      <c r="Z19" s="21"/>
      <c r="AA19" s="21">
        <v>100</v>
      </c>
      <c r="AB19" s="21"/>
      <c r="AC19" s="21"/>
      <c r="AD19" s="21">
        <v>900</v>
      </c>
      <c r="AE19" s="21"/>
      <c r="AF19" s="21">
        <v>6000</v>
      </c>
      <c r="AG19" s="21">
        <v>2420</v>
      </c>
      <c r="AH19" s="21"/>
      <c r="AI19" s="21"/>
      <c r="AJ19" s="21">
        <v>0</v>
      </c>
      <c r="AK19" s="21">
        <v>10660</v>
      </c>
      <c r="AL19" s="21"/>
      <c r="AM19" s="21"/>
      <c r="AN19" s="21"/>
      <c r="AO19" s="21">
        <v>8400</v>
      </c>
      <c r="AP19" s="18">
        <f t="shared" si="3"/>
        <v>149110</v>
      </c>
      <c r="AQ19" s="38">
        <f t="shared" si="1"/>
        <v>0.7898612141116643</v>
      </c>
      <c r="AR19" s="43">
        <f t="shared" si="2"/>
        <v>188780</v>
      </c>
    </row>
    <row r="20" spans="1:44" ht="12.75">
      <c r="A20" s="16" t="s">
        <v>13</v>
      </c>
      <c r="B20" s="21">
        <v>38250</v>
      </c>
      <c r="C20" s="17">
        <f t="shared" si="0"/>
        <v>38250</v>
      </c>
      <c r="D20" s="21">
        <v>0</v>
      </c>
      <c r="E20" s="21">
        <v>12440</v>
      </c>
      <c r="F20" s="21"/>
      <c r="G20" s="21"/>
      <c r="H20" s="21"/>
      <c r="I20" s="21">
        <v>12620</v>
      </c>
      <c r="J20" s="21"/>
      <c r="K20" s="21"/>
      <c r="L20" s="21"/>
      <c r="M20" s="21"/>
      <c r="N20" s="21">
        <v>21250</v>
      </c>
      <c r="O20" s="21"/>
      <c r="P20" s="21">
        <v>6820</v>
      </c>
      <c r="Q20" s="21"/>
      <c r="R20" s="21"/>
      <c r="S20" s="21">
        <v>14120</v>
      </c>
      <c r="T20" s="21"/>
      <c r="U20" s="21">
        <v>61800</v>
      </c>
      <c r="V20" s="21">
        <v>1020</v>
      </c>
      <c r="W20" s="21">
        <v>0</v>
      </c>
      <c r="X20" s="21">
        <v>0</v>
      </c>
      <c r="Y20" s="21">
        <v>0</v>
      </c>
      <c r="Z20" s="21"/>
      <c r="AA20" s="21">
        <v>0</v>
      </c>
      <c r="AB20" s="21"/>
      <c r="AC20" s="21"/>
      <c r="AD20" s="21"/>
      <c r="AE20" s="21"/>
      <c r="AF20" s="21">
        <v>4720</v>
      </c>
      <c r="AG20" s="21">
        <v>4640</v>
      </c>
      <c r="AH20" s="21"/>
      <c r="AI20" s="21"/>
      <c r="AJ20" s="21">
        <v>0</v>
      </c>
      <c r="AK20" s="21">
        <v>10000</v>
      </c>
      <c r="AL20" s="21"/>
      <c r="AM20" s="21"/>
      <c r="AN20" s="21"/>
      <c r="AO20" s="21">
        <v>3340</v>
      </c>
      <c r="AP20" s="18">
        <f t="shared" si="3"/>
        <v>152770</v>
      </c>
      <c r="AQ20" s="38">
        <f t="shared" si="1"/>
        <v>0.7997591875196315</v>
      </c>
      <c r="AR20" s="43">
        <f t="shared" si="2"/>
        <v>191020</v>
      </c>
    </row>
    <row r="21" spans="1:44" ht="12.75">
      <c r="A21" s="16"/>
      <c r="B21" s="21"/>
      <c r="C21" s="19"/>
      <c r="D21" s="21"/>
      <c r="E21" s="21"/>
      <c r="F21" s="21"/>
      <c r="G21" s="21"/>
      <c r="H21" s="21"/>
      <c r="I21" s="31"/>
      <c r="J21" s="31"/>
      <c r="K21" s="21"/>
      <c r="L21" s="21"/>
      <c r="M21" s="21"/>
      <c r="N21" s="31"/>
      <c r="O21" s="31"/>
      <c r="P21" s="26"/>
      <c r="Q21" s="26"/>
      <c r="R21" s="31"/>
      <c r="S21" s="32"/>
      <c r="T21" s="32"/>
      <c r="U21" s="31"/>
      <c r="V21" s="31"/>
      <c r="W21" s="21"/>
      <c r="X21" s="31"/>
      <c r="Y21" s="21"/>
      <c r="Z21" s="21"/>
      <c r="AA21" s="26"/>
      <c r="AB21" s="26"/>
      <c r="AC21" s="21"/>
      <c r="AD21" s="21"/>
      <c r="AE21" s="21"/>
      <c r="AF21" s="21"/>
      <c r="AG21" s="21"/>
      <c r="AH21" s="22"/>
      <c r="AI21" s="22"/>
      <c r="AJ21" s="22"/>
      <c r="AK21" s="22"/>
      <c r="AL21" s="22"/>
      <c r="AM21" s="22"/>
      <c r="AN21" s="22"/>
      <c r="AO21" s="22"/>
      <c r="AP21" s="19"/>
      <c r="AQ21" s="39"/>
      <c r="AR21" s="41"/>
    </row>
    <row r="22" spans="1:44" ht="13.5" thickBot="1">
      <c r="A22" s="20" t="s">
        <v>19</v>
      </c>
      <c r="B22" s="21">
        <f>SUM(B9:B20)</f>
        <v>356650</v>
      </c>
      <c r="C22" s="17">
        <f>B22</f>
        <v>356650</v>
      </c>
      <c r="D22" s="21">
        <f>SUM(D9:D21)</f>
        <v>27120</v>
      </c>
      <c r="E22" s="21">
        <f aca="true" t="shared" si="4" ref="E22:AO22">SUM(E9:E21)</f>
        <v>148230</v>
      </c>
      <c r="F22" s="21">
        <f t="shared" si="4"/>
        <v>0</v>
      </c>
      <c r="G22" s="21">
        <f t="shared" si="4"/>
        <v>0</v>
      </c>
      <c r="H22" s="21">
        <f t="shared" si="4"/>
        <v>0</v>
      </c>
      <c r="I22" s="21">
        <f t="shared" si="4"/>
        <v>156800</v>
      </c>
      <c r="J22" s="21">
        <f t="shared" si="4"/>
        <v>0</v>
      </c>
      <c r="K22" s="21">
        <f t="shared" si="4"/>
        <v>0</v>
      </c>
      <c r="L22" s="21">
        <f t="shared" si="4"/>
        <v>0</v>
      </c>
      <c r="M22" s="21">
        <f t="shared" si="4"/>
        <v>0</v>
      </c>
      <c r="N22" s="21">
        <f t="shared" si="4"/>
        <v>213450</v>
      </c>
      <c r="O22" s="21">
        <f t="shared" si="4"/>
        <v>0</v>
      </c>
      <c r="P22" s="21">
        <f t="shared" si="4"/>
        <v>23600</v>
      </c>
      <c r="Q22" s="21">
        <f t="shared" si="4"/>
        <v>0</v>
      </c>
      <c r="R22" s="21">
        <f t="shared" si="4"/>
        <v>0</v>
      </c>
      <c r="S22" s="21">
        <f t="shared" si="4"/>
        <v>157790</v>
      </c>
      <c r="T22" s="21"/>
      <c r="U22" s="21">
        <f t="shared" si="4"/>
        <v>691040</v>
      </c>
      <c r="V22" s="21">
        <f t="shared" si="4"/>
        <v>5150</v>
      </c>
      <c r="W22" s="21">
        <f t="shared" si="4"/>
        <v>0</v>
      </c>
      <c r="X22" s="21">
        <f t="shared" si="4"/>
        <v>1400</v>
      </c>
      <c r="Y22" s="21">
        <f t="shared" si="4"/>
        <v>140</v>
      </c>
      <c r="Z22" s="21">
        <f t="shared" si="4"/>
        <v>0</v>
      </c>
      <c r="AA22" s="21">
        <f t="shared" si="4"/>
        <v>620</v>
      </c>
      <c r="AB22" s="21">
        <f t="shared" si="4"/>
        <v>0</v>
      </c>
      <c r="AC22" s="21">
        <f t="shared" si="4"/>
        <v>0</v>
      </c>
      <c r="AD22" s="21">
        <f t="shared" si="4"/>
        <v>3620</v>
      </c>
      <c r="AE22" s="21">
        <f t="shared" si="4"/>
        <v>1360</v>
      </c>
      <c r="AF22" s="21">
        <f t="shared" si="4"/>
        <v>45800</v>
      </c>
      <c r="AG22" s="21">
        <f t="shared" si="4"/>
        <v>19100</v>
      </c>
      <c r="AH22" s="21">
        <f t="shared" si="4"/>
        <v>0</v>
      </c>
      <c r="AI22" s="21">
        <f t="shared" si="4"/>
        <v>0</v>
      </c>
      <c r="AJ22" s="21">
        <f t="shared" si="4"/>
        <v>37000</v>
      </c>
      <c r="AK22" s="21">
        <f t="shared" si="4"/>
        <v>129700</v>
      </c>
      <c r="AL22" s="21">
        <f t="shared" si="4"/>
        <v>0</v>
      </c>
      <c r="AM22" s="21">
        <f t="shared" si="4"/>
        <v>0</v>
      </c>
      <c r="AN22" s="21"/>
      <c r="AO22" s="21">
        <f t="shared" si="4"/>
        <v>104360</v>
      </c>
      <c r="AP22" s="23">
        <f>SUM(AP9:AP20)</f>
        <v>1766280</v>
      </c>
      <c r="AQ22" s="40">
        <f>AP22/(C22+AP22)</f>
        <v>0.832001055145483</v>
      </c>
      <c r="AR22" s="44">
        <f>C22+AP22</f>
        <v>2122930</v>
      </c>
    </row>
    <row r="23" spans="1:3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9" spans="8:13" ht="12.75">
      <c r="H29" s="27"/>
      <c r="I29" s="27"/>
      <c r="J29" s="27"/>
      <c r="K29" s="27"/>
      <c r="L29" s="27"/>
      <c r="M29" s="2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R34"/>
  <sheetViews>
    <sheetView zoomScale="90" zoomScaleNormal="90" zoomScalePageLayoutView="0" workbookViewId="0" topLeftCell="A1">
      <selection activeCell="P22" sqref="P22"/>
    </sheetView>
  </sheetViews>
  <sheetFormatPr defaultColWidth="9.140625" defaultRowHeight="12.75"/>
  <cols>
    <col min="2" max="2" width="13.00390625" style="0" customWidth="1"/>
    <col min="3" max="3" width="11.140625" style="0" customWidth="1"/>
    <col min="4" max="4" width="10.421875" style="0" customWidth="1"/>
    <col min="11" max="11" width="10.140625" style="0" customWidth="1"/>
    <col min="19" max="20" width="10.8515625" style="0" customWidth="1"/>
    <col min="23" max="23" width="11.57421875" style="0" customWidth="1"/>
    <col min="27" max="27" width="12.00390625" style="0" customWidth="1"/>
    <col min="30" max="30" width="9.8515625" style="0" bestFit="1" customWidth="1"/>
  </cols>
  <sheetData>
    <row r="1" spans="1:29" ht="33">
      <c r="A1" s="2"/>
      <c r="B1" s="3" t="s">
        <v>15</v>
      </c>
      <c r="C1" s="4">
        <v>19.17</v>
      </c>
      <c r="E1" s="56" t="s">
        <v>90</v>
      </c>
      <c r="F1" s="5"/>
      <c r="G1" s="24"/>
      <c r="H1" s="24"/>
      <c r="I1" s="24"/>
      <c r="J1" s="24"/>
      <c r="K1" s="24"/>
      <c r="L1" s="24"/>
      <c r="M1" s="24"/>
      <c r="N1" s="24"/>
      <c r="O1" s="24"/>
      <c r="P1" s="24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.75">
      <c r="A2" s="7"/>
      <c r="B2" s="8" t="s">
        <v>0</v>
      </c>
      <c r="C2" s="9">
        <v>14885</v>
      </c>
      <c r="E2" s="5"/>
      <c r="F2" s="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2.75">
      <c r="A3" s="7"/>
      <c r="B3" s="10" t="s">
        <v>27</v>
      </c>
      <c r="C3" s="30">
        <f>C4/C2</f>
        <v>35.80786026200873</v>
      </c>
      <c r="E3" s="5"/>
      <c r="F3" s="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2.75">
      <c r="A4" s="7"/>
      <c r="B4" s="10" t="s">
        <v>16</v>
      </c>
      <c r="C4" s="9">
        <f>H22+AG22</f>
        <v>533000</v>
      </c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2.75">
      <c r="A5" s="7"/>
      <c r="B5" s="10" t="s">
        <v>22</v>
      </c>
      <c r="C5" s="9">
        <f>H22</f>
        <v>516660</v>
      </c>
      <c r="E5" s="5"/>
      <c r="F5" s="5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2.75">
      <c r="A6" s="7"/>
      <c r="B6" s="10" t="s">
        <v>17</v>
      </c>
      <c r="C6" s="9">
        <f>AG22</f>
        <v>16340</v>
      </c>
      <c r="E6" s="5"/>
      <c r="F6" s="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3.5" thickBot="1">
      <c r="A7" s="7"/>
      <c r="B7" s="11" t="s">
        <v>1</v>
      </c>
      <c r="C7" s="12">
        <f>C6/C4</f>
        <v>0.030656660412757972</v>
      </c>
      <c r="E7" s="5"/>
      <c r="F7" s="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44" ht="48">
      <c r="A8" s="6" t="s">
        <v>35</v>
      </c>
      <c r="B8" s="13" t="s">
        <v>31</v>
      </c>
      <c r="C8" s="14" t="s">
        <v>18</v>
      </c>
      <c r="D8" s="28" t="s">
        <v>46</v>
      </c>
      <c r="E8" s="28" t="s">
        <v>47</v>
      </c>
      <c r="F8" s="28" t="s">
        <v>38</v>
      </c>
      <c r="G8" s="28" t="s">
        <v>39</v>
      </c>
      <c r="H8" s="28" t="s">
        <v>49</v>
      </c>
      <c r="I8" s="28" t="s">
        <v>50</v>
      </c>
      <c r="J8" s="28" t="s">
        <v>40</v>
      </c>
      <c r="K8" s="28" t="s">
        <v>48</v>
      </c>
      <c r="L8" s="28" t="s">
        <v>76</v>
      </c>
      <c r="M8" s="28" t="s">
        <v>41</v>
      </c>
      <c r="N8" s="28" t="s">
        <v>44</v>
      </c>
      <c r="O8" s="28" t="s">
        <v>68</v>
      </c>
      <c r="P8" s="28" t="s">
        <v>42</v>
      </c>
      <c r="Q8" s="28" t="s">
        <v>43</v>
      </c>
      <c r="R8" s="28" t="s">
        <v>45</v>
      </c>
      <c r="S8" s="28" t="s">
        <v>51</v>
      </c>
      <c r="T8" s="28" t="s">
        <v>82</v>
      </c>
      <c r="U8" s="28" t="s">
        <v>52</v>
      </c>
      <c r="V8" s="28" t="s">
        <v>54</v>
      </c>
      <c r="W8" s="28" t="s">
        <v>69</v>
      </c>
      <c r="X8" s="28" t="s">
        <v>55</v>
      </c>
      <c r="Y8" s="28" t="s">
        <v>56</v>
      </c>
      <c r="Z8" s="29" t="s">
        <v>72</v>
      </c>
      <c r="AA8" s="28" t="s">
        <v>57</v>
      </c>
      <c r="AB8" s="28" t="s">
        <v>60</v>
      </c>
      <c r="AC8" s="28" t="s">
        <v>61</v>
      </c>
      <c r="AD8" s="28" t="s">
        <v>58</v>
      </c>
      <c r="AE8" s="28" t="s">
        <v>59</v>
      </c>
      <c r="AF8" s="28" t="s">
        <v>67</v>
      </c>
      <c r="AG8" s="28" t="s">
        <v>62</v>
      </c>
      <c r="AH8" s="29" t="s">
        <v>63</v>
      </c>
      <c r="AI8" s="28" t="s">
        <v>53</v>
      </c>
      <c r="AJ8" s="29" t="s">
        <v>64</v>
      </c>
      <c r="AK8" s="29" t="s">
        <v>65</v>
      </c>
      <c r="AL8" s="29" t="s">
        <v>37</v>
      </c>
      <c r="AM8" s="52" t="s">
        <v>78</v>
      </c>
      <c r="AN8" s="28" t="s">
        <v>86</v>
      </c>
      <c r="AO8" s="49" t="s">
        <v>66</v>
      </c>
      <c r="AP8" s="15" t="s">
        <v>20</v>
      </c>
      <c r="AQ8" s="37" t="s">
        <v>14</v>
      </c>
      <c r="AR8" s="42" t="s">
        <v>30</v>
      </c>
    </row>
    <row r="9" spans="1:44" ht="12.75">
      <c r="A9" s="16" t="s">
        <v>2</v>
      </c>
      <c r="B9" s="21">
        <v>124480</v>
      </c>
      <c r="C9" s="53">
        <f>B9</f>
        <v>124480</v>
      </c>
      <c r="D9" s="21">
        <v>5020</v>
      </c>
      <c r="E9" s="55"/>
      <c r="F9" s="55"/>
      <c r="G9" s="55"/>
      <c r="H9" s="21">
        <v>43080</v>
      </c>
      <c r="I9" s="21">
        <v>30720</v>
      </c>
      <c r="J9" s="55"/>
      <c r="K9" s="21">
        <v>0</v>
      </c>
      <c r="L9" s="55"/>
      <c r="M9" s="55"/>
      <c r="N9" s="55"/>
      <c r="O9" s="55"/>
      <c r="P9" s="21">
        <v>0</v>
      </c>
      <c r="Q9" s="55"/>
      <c r="R9" s="55"/>
      <c r="S9" s="21">
        <v>37740</v>
      </c>
      <c r="T9" s="55"/>
      <c r="U9" s="21">
        <v>137340</v>
      </c>
      <c r="V9" s="21">
        <v>660</v>
      </c>
      <c r="W9" s="55"/>
      <c r="X9" s="21">
        <v>1620</v>
      </c>
      <c r="Y9" s="21">
        <v>0</v>
      </c>
      <c r="Z9" s="55"/>
      <c r="AA9" s="55"/>
      <c r="AB9" s="55"/>
      <c r="AC9" s="55"/>
      <c r="AD9" s="21">
        <v>2480</v>
      </c>
      <c r="AE9" s="55"/>
      <c r="AF9" s="21">
        <v>3740</v>
      </c>
      <c r="AG9" s="21">
        <v>0</v>
      </c>
      <c r="AH9" s="55"/>
      <c r="AI9" s="55"/>
      <c r="AJ9" s="21">
        <v>0</v>
      </c>
      <c r="AK9" s="21">
        <v>37040</v>
      </c>
      <c r="AL9" s="55"/>
      <c r="AM9" s="55"/>
      <c r="AN9" s="55"/>
      <c r="AO9" s="21">
        <v>4380</v>
      </c>
      <c r="AP9" s="61">
        <f>SUM(D9:AO9)</f>
        <v>303820</v>
      </c>
      <c r="AQ9" s="38">
        <f aca="true" t="shared" si="0" ref="AQ9:AQ20">AP9/(C9+AP9)</f>
        <v>0.709362596310997</v>
      </c>
      <c r="AR9" s="43">
        <f aca="true" t="shared" si="1" ref="AR9:AR20">C9+AP9</f>
        <v>428300</v>
      </c>
    </row>
    <row r="10" spans="1:44" ht="12.75">
      <c r="A10" s="16" t="s">
        <v>3</v>
      </c>
      <c r="B10" s="21">
        <v>121060</v>
      </c>
      <c r="C10" s="53">
        <f aca="true" t="shared" si="2" ref="C10:C22">B10</f>
        <v>121060</v>
      </c>
      <c r="D10" s="21">
        <v>5780</v>
      </c>
      <c r="E10" s="55"/>
      <c r="F10" s="55"/>
      <c r="G10" s="55"/>
      <c r="H10" s="21">
        <v>34160</v>
      </c>
      <c r="I10" s="21">
        <v>25480</v>
      </c>
      <c r="J10" s="55"/>
      <c r="K10" s="21">
        <v>0</v>
      </c>
      <c r="L10" s="55"/>
      <c r="M10" s="55"/>
      <c r="N10" s="55"/>
      <c r="O10" s="55"/>
      <c r="P10" s="21">
        <v>11000</v>
      </c>
      <c r="Q10" s="55"/>
      <c r="R10" s="55"/>
      <c r="S10" s="21">
        <v>37140</v>
      </c>
      <c r="T10" s="55"/>
      <c r="U10" s="21">
        <v>126940</v>
      </c>
      <c r="V10" s="21">
        <v>280</v>
      </c>
      <c r="W10" s="55"/>
      <c r="X10" s="21">
        <v>0</v>
      </c>
      <c r="Y10" s="21">
        <v>120</v>
      </c>
      <c r="Z10" s="55"/>
      <c r="AA10" s="55"/>
      <c r="AB10" s="55"/>
      <c r="AC10" s="55"/>
      <c r="AD10" s="21">
        <v>0</v>
      </c>
      <c r="AE10" s="55"/>
      <c r="AF10" s="21">
        <v>10580</v>
      </c>
      <c r="AG10" s="21">
        <v>0</v>
      </c>
      <c r="AH10" s="55"/>
      <c r="AI10" s="55"/>
      <c r="AJ10" s="21">
        <v>12700</v>
      </c>
      <c r="AK10" s="21">
        <v>57300</v>
      </c>
      <c r="AL10" s="55"/>
      <c r="AM10" s="55"/>
      <c r="AN10" s="55"/>
      <c r="AO10" s="21">
        <v>7940</v>
      </c>
      <c r="AP10" s="61">
        <f aca="true" t="shared" si="3" ref="AP10:AP20">SUM(D10:AO10)</f>
        <v>329420</v>
      </c>
      <c r="AQ10" s="38">
        <f t="shared" si="0"/>
        <v>0.7312644290534541</v>
      </c>
      <c r="AR10" s="43">
        <f t="shared" si="1"/>
        <v>450480</v>
      </c>
    </row>
    <row r="11" spans="1:44" ht="12.75">
      <c r="A11" s="16" t="s">
        <v>4</v>
      </c>
      <c r="B11" s="21">
        <v>127360</v>
      </c>
      <c r="C11" s="53">
        <f t="shared" si="2"/>
        <v>127360</v>
      </c>
      <c r="D11" s="21">
        <v>7040</v>
      </c>
      <c r="E11" s="55"/>
      <c r="F11" s="55"/>
      <c r="G11" s="55"/>
      <c r="H11" s="21">
        <v>35500</v>
      </c>
      <c r="I11" s="21">
        <v>30840</v>
      </c>
      <c r="J11" s="55"/>
      <c r="K11" s="21"/>
      <c r="L11" s="55"/>
      <c r="M11" s="55"/>
      <c r="N11" s="55"/>
      <c r="O11" s="55"/>
      <c r="P11" s="21">
        <v>10880</v>
      </c>
      <c r="Q11" s="55"/>
      <c r="R11" s="55"/>
      <c r="S11" s="21">
        <v>43720</v>
      </c>
      <c r="T11" s="55"/>
      <c r="U11" s="21">
        <v>135720</v>
      </c>
      <c r="V11" s="21">
        <v>0</v>
      </c>
      <c r="W11" s="55"/>
      <c r="X11" s="21">
        <v>1280</v>
      </c>
      <c r="Y11" s="21">
        <v>0</v>
      </c>
      <c r="Z11" s="55"/>
      <c r="AA11" s="55"/>
      <c r="AB11" s="55"/>
      <c r="AC11" s="55"/>
      <c r="AD11" s="21">
        <v>1120</v>
      </c>
      <c r="AE11" s="55"/>
      <c r="AF11" s="21">
        <v>9180</v>
      </c>
      <c r="AG11" s="21">
        <v>0</v>
      </c>
      <c r="AH11" s="55"/>
      <c r="AI11" s="55"/>
      <c r="AJ11" s="21">
        <v>14340</v>
      </c>
      <c r="AK11" s="21">
        <v>60400</v>
      </c>
      <c r="AL11" s="55"/>
      <c r="AM11" s="55"/>
      <c r="AN11" s="55"/>
      <c r="AO11" s="21">
        <v>9460</v>
      </c>
      <c r="AP11" s="61">
        <f t="shared" si="3"/>
        <v>359480</v>
      </c>
      <c r="AQ11" s="38">
        <f t="shared" si="0"/>
        <v>0.7383945444088407</v>
      </c>
      <c r="AR11" s="43">
        <f t="shared" si="1"/>
        <v>486840</v>
      </c>
    </row>
    <row r="12" spans="1:44" ht="12.75">
      <c r="A12" s="16" t="s">
        <v>5</v>
      </c>
      <c r="B12" s="21">
        <v>124520</v>
      </c>
      <c r="C12" s="53">
        <f t="shared" si="2"/>
        <v>124520</v>
      </c>
      <c r="D12" s="21">
        <v>7620</v>
      </c>
      <c r="E12" s="55"/>
      <c r="F12" s="55"/>
      <c r="G12" s="55"/>
      <c r="H12" s="21">
        <v>36020</v>
      </c>
      <c r="I12" s="21">
        <v>26880</v>
      </c>
      <c r="J12" s="55"/>
      <c r="K12" s="21">
        <v>2180</v>
      </c>
      <c r="L12" s="55"/>
      <c r="M12" s="55"/>
      <c r="N12" s="55"/>
      <c r="O12" s="55"/>
      <c r="P12" s="21"/>
      <c r="Q12" s="55"/>
      <c r="R12" s="55"/>
      <c r="S12" s="21">
        <v>35900</v>
      </c>
      <c r="T12" s="55"/>
      <c r="U12" s="21">
        <v>147940</v>
      </c>
      <c r="V12" s="21">
        <v>0</v>
      </c>
      <c r="W12" s="55"/>
      <c r="X12" s="21">
        <v>0</v>
      </c>
      <c r="Y12" s="21">
        <v>100</v>
      </c>
      <c r="Z12" s="55"/>
      <c r="AA12" s="55"/>
      <c r="AB12" s="55"/>
      <c r="AC12" s="55"/>
      <c r="AD12" s="21">
        <v>0</v>
      </c>
      <c r="AE12" s="55"/>
      <c r="AF12" s="21">
        <v>10380</v>
      </c>
      <c r="AG12" s="21">
        <v>0</v>
      </c>
      <c r="AH12" s="55"/>
      <c r="AI12" s="55"/>
      <c r="AJ12" s="21">
        <v>0</v>
      </c>
      <c r="AK12" s="21">
        <v>79440</v>
      </c>
      <c r="AL12" s="55"/>
      <c r="AM12" s="55"/>
      <c r="AN12" s="55"/>
      <c r="AO12" s="21">
        <v>4920</v>
      </c>
      <c r="AP12" s="61">
        <f t="shared" si="3"/>
        <v>351380</v>
      </c>
      <c r="AQ12" s="38">
        <f t="shared" si="0"/>
        <v>0.7383483925194368</v>
      </c>
      <c r="AR12" s="43">
        <f t="shared" si="1"/>
        <v>475900</v>
      </c>
    </row>
    <row r="13" spans="1:44" ht="12.75">
      <c r="A13" s="16" t="s">
        <v>6</v>
      </c>
      <c r="B13" s="21">
        <v>100470</v>
      </c>
      <c r="C13" s="53">
        <f t="shared" si="2"/>
        <v>100470</v>
      </c>
      <c r="D13" s="21">
        <v>7900</v>
      </c>
      <c r="E13" s="55"/>
      <c r="F13" s="55"/>
      <c r="G13" s="55"/>
      <c r="H13" s="21">
        <v>39300</v>
      </c>
      <c r="I13" s="21">
        <v>36340</v>
      </c>
      <c r="J13" s="55"/>
      <c r="K13" s="21"/>
      <c r="L13" s="55"/>
      <c r="M13" s="55"/>
      <c r="N13" s="55"/>
      <c r="O13" s="55"/>
      <c r="P13" s="21">
        <v>17840</v>
      </c>
      <c r="Q13" s="55"/>
      <c r="R13" s="55"/>
      <c r="S13" s="21">
        <v>43840</v>
      </c>
      <c r="T13" s="55"/>
      <c r="U13" s="21">
        <v>148140</v>
      </c>
      <c r="V13" s="21">
        <v>0</v>
      </c>
      <c r="W13" s="55"/>
      <c r="X13" s="21">
        <v>940</v>
      </c>
      <c r="Y13" s="21">
        <v>40</v>
      </c>
      <c r="Z13" s="55"/>
      <c r="AA13" s="55"/>
      <c r="AB13" s="55"/>
      <c r="AC13" s="55"/>
      <c r="AD13" s="21">
        <v>1700</v>
      </c>
      <c r="AE13" s="55"/>
      <c r="AF13" s="21">
        <v>8200</v>
      </c>
      <c r="AG13" s="21">
        <v>2340</v>
      </c>
      <c r="AH13" s="55"/>
      <c r="AI13" s="55"/>
      <c r="AJ13" s="21">
        <v>15360</v>
      </c>
      <c r="AK13" s="21">
        <v>71360</v>
      </c>
      <c r="AL13" s="55"/>
      <c r="AM13" s="55"/>
      <c r="AN13" s="55"/>
      <c r="AO13" s="21">
        <v>6140</v>
      </c>
      <c r="AP13" s="61">
        <f t="shared" si="3"/>
        <v>399440</v>
      </c>
      <c r="AQ13" s="38">
        <f t="shared" si="0"/>
        <v>0.7990238242883719</v>
      </c>
      <c r="AR13" s="43">
        <f t="shared" si="1"/>
        <v>499910</v>
      </c>
    </row>
    <row r="14" spans="1:44" ht="12.75">
      <c r="A14" s="16" t="s">
        <v>7</v>
      </c>
      <c r="B14" s="21">
        <v>58250</v>
      </c>
      <c r="C14" s="53">
        <f t="shared" si="2"/>
        <v>58250</v>
      </c>
      <c r="D14" s="21">
        <v>5880</v>
      </c>
      <c r="E14" s="55"/>
      <c r="F14" s="55"/>
      <c r="G14" s="55"/>
      <c r="H14" s="21">
        <v>41600</v>
      </c>
      <c r="I14" s="21">
        <v>36760</v>
      </c>
      <c r="J14" s="55"/>
      <c r="K14" s="21"/>
      <c r="L14" s="55"/>
      <c r="M14" s="55"/>
      <c r="N14" s="55"/>
      <c r="O14" s="55"/>
      <c r="P14" s="21">
        <v>12240</v>
      </c>
      <c r="Q14" s="55"/>
      <c r="R14" s="55"/>
      <c r="S14" s="21">
        <v>40140</v>
      </c>
      <c r="T14" s="55"/>
      <c r="U14" s="21">
        <v>127250</v>
      </c>
      <c r="V14" s="21">
        <v>0</v>
      </c>
      <c r="W14" s="55"/>
      <c r="X14" s="21">
        <v>1240</v>
      </c>
      <c r="Y14" s="21">
        <v>0</v>
      </c>
      <c r="Z14" s="55"/>
      <c r="AA14" s="55"/>
      <c r="AB14" s="55"/>
      <c r="AC14" s="55"/>
      <c r="AD14" s="21">
        <v>0</v>
      </c>
      <c r="AE14" s="55"/>
      <c r="AF14" s="21">
        <v>14620</v>
      </c>
      <c r="AG14" s="21">
        <v>2680</v>
      </c>
      <c r="AH14" s="55"/>
      <c r="AI14" s="55"/>
      <c r="AJ14" s="21">
        <v>22580</v>
      </c>
      <c r="AK14" s="21">
        <v>124360</v>
      </c>
      <c r="AL14" s="55"/>
      <c r="AM14" s="55"/>
      <c r="AN14" s="55"/>
      <c r="AO14" s="21">
        <v>6280</v>
      </c>
      <c r="AP14" s="61">
        <f t="shared" si="3"/>
        <v>435630</v>
      </c>
      <c r="AQ14" s="38">
        <f t="shared" si="0"/>
        <v>0.8820563699684134</v>
      </c>
      <c r="AR14" s="43">
        <f t="shared" si="1"/>
        <v>493880</v>
      </c>
    </row>
    <row r="15" spans="1:44" ht="12.75">
      <c r="A15" s="16" t="s">
        <v>8</v>
      </c>
      <c r="B15" s="21">
        <v>109690</v>
      </c>
      <c r="C15" s="53">
        <f t="shared" si="2"/>
        <v>109690</v>
      </c>
      <c r="D15" s="21">
        <v>1740</v>
      </c>
      <c r="E15" s="55"/>
      <c r="F15" s="55"/>
      <c r="G15" s="55"/>
      <c r="H15" s="21">
        <v>49800</v>
      </c>
      <c r="I15" s="21">
        <v>50140</v>
      </c>
      <c r="J15" s="55"/>
      <c r="K15" s="21">
        <v>800</v>
      </c>
      <c r="L15" s="55"/>
      <c r="M15" s="55"/>
      <c r="N15" s="55"/>
      <c r="O15" s="55"/>
      <c r="P15" s="21">
        <v>15020</v>
      </c>
      <c r="Q15" s="55"/>
      <c r="R15" s="55"/>
      <c r="S15" s="21">
        <v>35560</v>
      </c>
      <c r="T15" s="55"/>
      <c r="U15" s="21">
        <v>160660</v>
      </c>
      <c r="V15" s="21">
        <v>0</v>
      </c>
      <c r="W15" s="55"/>
      <c r="X15" s="21">
        <v>0</v>
      </c>
      <c r="Y15" s="21">
        <v>120</v>
      </c>
      <c r="Z15" s="55"/>
      <c r="AA15" s="55"/>
      <c r="AB15" s="55"/>
      <c r="AC15" s="55"/>
      <c r="AD15" s="21">
        <v>0</v>
      </c>
      <c r="AE15" s="55"/>
      <c r="AF15" s="21">
        <v>8440</v>
      </c>
      <c r="AG15" s="21">
        <v>2100</v>
      </c>
      <c r="AH15" s="55"/>
      <c r="AI15" s="55"/>
      <c r="AJ15" s="21">
        <v>14800</v>
      </c>
      <c r="AK15" s="21">
        <v>95700</v>
      </c>
      <c r="AL15" s="55"/>
      <c r="AM15" s="55"/>
      <c r="AN15" s="55"/>
      <c r="AO15" s="21">
        <v>3580</v>
      </c>
      <c r="AP15" s="61">
        <f t="shared" si="3"/>
        <v>438460</v>
      </c>
      <c r="AQ15" s="38">
        <f t="shared" si="0"/>
        <v>0.7998905409103347</v>
      </c>
      <c r="AR15" s="43">
        <f t="shared" si="1"/>
        <v>548150</v>
      </c>
    </row>
    <row r="16" spans="1:44" ht="12.75">
      <c r="A16" s="16" t="s">
        <v>9</v>
      </c>
      <c r="B16" s="21">
        <v>74510</v>
      </c>
      <c r="C16" s="53">
        <f t="shared" si="2"/>
        <v>74510</v>
      </c>
      <c r="D16" s="21">
        <v>8500</v>
      </c>
      <c r="E16" s="55"/>
      <c r="F16" s="55"/>
      <c r="G16" s="55"/>
      <c r="H16" s="21">
        <v>59020</v>
      </c>
      <c r="I16" s="21">
        <v>44280</v>
      </c>
      <c r="J16" s="55"/>
      <c r="K16" s="21"/>
      <c r="L16" s="55"/>
      <c r="M16" s="55"/>
      <c r="N16" s="55"/>
      <c r="O16" s="55"/>
      <c r="P16" s="21"/>
      <c r="Q16" s="55"/>
      <c r="R16" s="55"/>
      <c r="S16" s="21">
        <v>50900</v>
      </c>
      <c r="T16" s="55"/>
      <c r="U16" s="21">
        <v>165100</v>
      </c>
      <c r="V16" s="21">
        <v>0</v>
      </c>
      <c r="W16" s="55"/>
      <c r="X16" s="21">
        <v>480</v>
      </c>
      <c r="Y16" s="21">
        <v>0</v>
      </c>
      <c r="Z16" s="55"/>
      <c r="AA16" s="55"/>
      <c r="AB16" s="55"/>
      <c r="AC16" s="55"/>
      <c r="AD16" s="21">
        <v>2520</v>
      </c>
      <c r="AE16" s="55"/>
      <c r="AF16" s="21">
        <v>10280</v>
      </c>
      <c r="AG16" s="21">
        <v>4200</v>
      </c>
      <c r="AH16" s="55"/>
      <c r="AI16" s="55"/>
      <c r="AJ16" s="21">
        <v>23820</v>
      </c>
      <c r="AK16" s="21">
        <v>99840</v>
      </c>
      <c r="AL16" s="55"/>
      <c r="AM16" s="55"/>
      <c r="AN16" s="55"/>
      <c r="AO16" s="21">
        <v>5000</v>
      </c>
      <c r="AP16" s="61">
        <f t="shared" si="3"/>
        <v>473940</v>
      </c>
      <c r="AQ16" s="38">
        <f t="shared" si="0"/>
        <v>0.8641444069650834</v>
      </c>
      <c r="AR16" s="43">
        <f t="shared" si="1"/>
        <v>548450</v>
      </c>
    </row>
    <row r="17" spans="1:44" ht="12.75">
      <c r="A17" s="16" t="s">
        <v>10</v>
      </c>
      <c r="B17" s="21">
        <v>91750</v>
      </c>
      <c r="C17" s="53">
        <f t="shared" si="2"/>
        <v>91750</v>
      </c>
      <c r="D17" s="21">
        <v>9700</v>
      </c>
      <c r="E17" s="55"/>
      <c r="F17" s="55"/>
      <c r="G17" s="55"/>
      <c r="H17" s="21">
        <v>49940</v>
      </c>
      <c r="I17" s="21">
        <v>37060</v>
      </c>
      <c r="J17" s="55"/>
      <c r="K17" s="21"/>
      <c r="L17" s="55"/>
      <c r="M17" s="55"/>
      <c r="N17" s="55"/>
      <c r="O17" s="55"/>
      <c r="P17" s="21"/>
      <c r="Q17" s="55"/>
      <c r="R17" s="55"/>
      <c r="S17" s="21">
        <v>55140</v>
      </c>
      <c r="T17" s="55"/>
      <c r="U17" s="21">
        <v>144060</v>
      </c>
      <c r="V17" s="21">
        <v>0</v>
      </c>
      <c r="W17" s="55"/>
      <c r="X17" s="21">
        <v>0</v>
      </c>
      <c r="Y17" s="21">
        <v>100</v>
      </c>
      <c r="Z17" s="55"/>
      <c r="AA17" s="55"/>
      <c r="AB17" s="55"/>
      <c r="AC17" s="55"/>
      <c r="AD17" s="21">
        <v>0</v>
      </c>
      <c r="AE17" s="55"/>
      <c r="AF17" s="21">
        <v>6840</v>
      </c>
      <c r="AG17" s="21">
        <v>2180</v>
      </c>
      <c r="AH17" s="55"/>
      <c r="AI17" s="55"/>
      <c r="AJ17" s="21">
        <v>10360</v>
      </c>
      <c r="AK17" s="21">
        <v>86480</v>
      </c>
      <c r="AL17" s="55"/>
      <c r="AM17" s="55"/>
      <c r="AN17" s="55"/>
      <c r="AO17" s="21">
        <v>0</v>
      </c>
      <c r="AP17" s="61">
        <f t="shared" si="3"/>
        <v>401860</v>
      </c>
      <c r="AQ17" s="38">
        <f t="shared" si="0"/>
        <v>0.8141245112538239</v>
      </c>
      <c r="AR17" s="43">
        <f t="shared" si="1"/>
        <v>493610</v>
      </c>
    </row>
    <row r="18" spans="1:44" ht="12.75">
      <c r="A18" s="16" t="s">
        <v>11</v>
      </c>
      <c r="B18" s="21">
        <v>70320</v>
      </c>
      <c r="C18" s="53">
        <f t="shared" si="2"/>
        <v>70320</v>
      </c>
      <c r="D18" s="21">
        <v>9020</v>
      </c>
      <c r="E18" s="55"/>
      <c r="F18" s="55"/>
      <c r="G18" s="55"/>
      <c r="H18" s="21">
        <v>46600</v>
      </c>
      <c r="I18" s="21">
        <v>39060</v>
      </c>
      <c r="J18" s="55"/>
      <c r="K18" s="21"/>
      <c r="L18" s="55"/>
      <c r="M18" s="55"/>
      <c r="N18" s="55"/>
      <c r="O18" s="55"/>
      <c r="P18" s="21"/>
      <c r="Q18" s="55"/>
      <c r="R18" s="55"/>
      <c r="S18" s="21">
        <v>44360</v>
      </c>
      <c r="T18" s="55"/>
      <c r="U18" s="21">
        <v>145140</v>
      </c>
      <c r="V18" s="21">
        <v>560</v>
      </c>
      <c r="W18" s="55"/>
      <c r="X18" s="21">
        <v>0</v>
      </c>
      <c r="Y18" s="21">
        <v>0</v>
      </c>
      <c r="Z18" s="55"/>
      <c r="AA18" s="55"/>
      <c r="AB18" s="55"/>
      <c r="AC18" s="55"/>
      <c r="AD18" s="21">
        <v>0</v>
      </c>
      <c r="AE18" s="55"/>
      <c r="AF18" s="21">
        <v>2960</v>
      </c>
      <c r="AG18" s="21">
        <v>940</v>
      </c>
      <c r="AH18" s="55"/>
      <c r="AI18" s="55"/>
      <c r="AJ18" s="21">
        <v>17360</v>
      </c>
      <c r="AK18" s="21">
        <v>54740</v>
      </c>
      <c r="AL18" s="55"/>
      <c r="AM18" s="55"/>
      <c r="AN18" s="55"/>
      <c r="AO18" s="21">
        <v>0</v>
      </c>
      <c r="AP18" s="61">
        <f t="shared" si="3"/>
        <v>360740</v>
      </c>
      <c r="AQ18" s="38">
        <f t="shared" si="0"/>
        <v>0.8368672574583584</v>
      </c>
      <c r="AR18" s="43">
        <f t="shared" si="1"/>
        <v>431060</v>
      </c>
    </row>
    <row r="19" spans="1:44" ht="12.75">
      <c r="A19" s="16" t="s">
        <v>12</v>
      </c>
      <c r="B19" s="21">
        <v>79570</v>
      </c>
      <c r="C19" s="53">
        <f t="shared" si="2"/>
        <v>79570</v>
      </c>
      <c r="D19" s="21">
        <v>7540</v>
      </c>
      <c r="E19" s="55"/>
      <c r="F19" s="55"/>
      <c r="G19" s="55"/>
      <c r="H19" s="21">
        <v>40380</v>
      </c>
      <c r="I19" s="21">
        <v>28260</v>
      </c>
      <c r="J19" s="55"/>
      <c r="K19" s="21"/>
      <c r="L19" s="55"/>
      <c r="M19" s="55"/>
      <c r="N19" s="55"/>
      <c r="O19" s="55"/>
      <c r="P19" s="21"/>
      <c r="Q19" s="55"/>
      <c r="R19" s="55"/>
      <c r="S19" s="21">
        <v>51020</v>
      </c>
      <c r="T19" s="55"/>
      <c r="U19" s="21">
        <v>153960</v>
      </c>
      <c r="V19" s="21">
        <v>820</v>
      </c>
      <c r="W19" s="55"/>
      <c r="X19" s="21">
        <v>520</v>
      </c>
      <c r="Y19" s="21">
        <v>40</v>
      </c>
      <c r="Z19" s="55"/>
      <c r="AA19" s="55"/>
      <c r="AB19" s="55"/>
      <c r="AC19" s="55"/>
      <c r="AD19" s="21">
        <v>0</v>
      </c>
      <c r="AE19" s="55"/>
      <c r="AF19" s="21">
        <v>2300</v>
      </c>
      <c r="AG19" s="21">
        <v>1900</v>
      </c>
      <c r="AH19" s="55"/>
      <c r="AI19" s="55"/>
      <c r="AJ19" s="21">
        <v>28300</v>
      </c>
      <c r="AK19" s="21">
        <v>58420</v>
      </c>
      <c r="AL19" s="55"/>
      <c r="AM19" s="55"/>
      <c r="AN19" s="55"/>
      <c r="AO19" s="21">
        <v>2380</v>
      </c>
      <c r="AP19" s="61">
        <f t="shared" si="3"/>
        <v>375840</v>
      </c>
      <c r="AQ19" s="38">
        <f t="shared" si="0"/>
        <v>0.8252783206341539</v>
      </c>
      <c r="AR19" s="43">
        <f t="shared" si="1"/>
        <v>455410</v>
      </c>
    </row>
    <row r="20" spans="1:44" ht="12.75">
      <c r="A20" s="16" t="s">
        <v>13</v>
      </c>
      <c r="B20" s="21">
        <v>99580</v>
      </c>
      <c r="C20" s="53">
        <f t="shared" si="2"/>
        <v>99580</v>
      </c>
      <c r="D20" s="21">
        <v>7620</v>
      </c>
      <c r="E20" s="55"/>
      <c r="F20" s="55"/>
      <c r="G20" s="55"/>
      <c r="H20" s="21">
        <v>41260</v>
      </c>
      <c r="I20" s="21">
        <v>36680</v>
      </c>
      <c r="J20" s="55"/>
      <c r="K20" s="21"/>
      <c r="L20" s="55"/>
      <c r="M20" s="55"/>
      <c r="N20" s="55"/>
      <c r="O20" s="55"/>
      <c r="P20" s="21"/>
      <c r="Q20" s="55"/>
      <c r="R20" s="55"/>
      <c r="S20" s="21">
        <v>44360</v>
      </c>
      <c r="T20" s="55"/>
      <c r="U20" s="21">
        <v>175200</v>
      </c>
      <c r="V20" s="21">
        <v>2060</v>
      </c>
      <c r="W20" s="55"/>
      <c r="X20" s="21">
        <v>0</v>
      </c>
      <c r="Y20" s="21">
        <v>0</v>
      </c>
      <c r="Z20" s="55"/>
      <c r="AA20" s="55"/>
      <c r="AB20" s="55"/>
      <c r="AC20" s="55"/>
      <c r="AD20" s="21">
        <v>0</v>
      </c>
      <c r="AE20" s="55"/>
      <c r="AF20" s="21">
        <v>9060</v>
      </c>
      <c r="AG20" s="21">
        <v>0</v>
      </c>
      <c r="AH20" s="55"/>
      <c r="AI20" s="55"/>
      <c r="AJ20" s="21">
        <v>11220</v>
      </c>
      <c r="AK20" s="21">
        <v>64060</v>
      </c>
      <c r="AL20" s="55"/>
      <c r="AM20" s="55"/>
      <c r="AN20" s="55"/>
      <c r="AO20" s="21">
        <v>0</v>
      </c>
      <c r="AP20" s="61">
        <f t="shared" si="3"/>
        <v>391520</v>
      </c>
      <c r="AQ20" s="38">
        <f t="shared" si="0"/>
        <v>0.7972307065770718</v>
      </c>
      <c r="AR20" s="43">
        <f t="shared" si="1"/>
        <v>491100</v>
      </c>
    </row>
    <row r="21" spans="1:44" ht="12.75">
      <c r="A21" s="16"/>
      <c r="B21" s="21"/>
      <c r="C21" s="54"/>
      <c r="D21" s="21"/>
      <c r="E21" s="55"/>
      <c r="F21" s="55"/>
      <c r="G21" s="55"/>
      <c r="H21" s="21"/>
      <c r="I21" s="31"/>
      <c r="J21" s="55"/>
      <c r="K21" s="21"/>
      <c r="L21" s="55"/>
      <c r="M21" s="55"/>
      <c r="N21" s="55"/>
      <c r="O21" s="55"/>
      <c r="P21" s="26"/>
      <c r="Q21" s="55"/>
      <c r="R21" s="55"/>
      <c r="S21" s="32"/>
      <c r="T21" s="55"/>
      <c r="U21" s="31"/>
      <c r="V21" s="31"/>
      <c r="W21" s="55"/>
      <c r="X21" s="31"/>
      <c r="Y21" s="21"/>
      <c r="Z21" s="55"/>
      <c r="AA21" s="55"/>
      <c r="AB21" s="55"/>
      <c r="AC21" s="55"/>
      <c r="AD21" s="21"/>
      <c r="AE21" s="55"/>
      <c r="AF21" s="21"/>
      <c r="AG21" s="21"/>
      <c r="AH21" s="55"/>
      <c r="AI21" s="55"/>
      <c r="AJ21" s="21"/>
      <c r="AK21" s="21"/>
      <c r="AL21" s="55"/>
      <c r="AM21" s="55"/>
      <c r="AN21" s="55"/>
      <c r="AO21" s="21"/>
      <c r="AP21" s="62"/>
      <c r="AQ21" s="39"/>
      <c r="AR21" s="41"/>
    </row>
    <row r="22" spans="1:44" ht="13.5" thickBot="1">
      <c r="A22" s="20" t="s">
        <v>19</v>
      </c>
      <c r="B22" s="21">
        <f>SUM(B9:B20)</f>
        <v>1181560</v>
      </c>
      <c r="C22" s="53">
        <f t="shared" si="2"/>
        <v>1181560</v>
      </c>
      <c r="D22" s="21">
        <f>SUM(D9:D21)</f>
        <v>83360</v>
      </c>
      <c r="E22" s="21">
        <f aca="true" t="shared" si="4" ref="E22:AO22">SUM(E9:E21)</f>
        <v>0</v>
      </c>
      <c r="F22" s="21">
        <f t="shared" si="4"/>
        <v>0</v>
      </c>
      <c r="G22" s="21">
        <f t="shared" si="4"/>
        <v>0</v>
      </c>
      <c r="H22" s="21">
        <f t="shared" si="4"/>
        <v>516660</v>
      </c>
      <c r="I22" s="21">
        <f t="shared" si="4"/>
        <v>422500</v>
      </c>
      <c r="J22" s="21">
        <f t="shared" si="4"/>
        <v>0</v>
      </c>
      <c r="K22" s="21">
        <f t="shared" si="4"/>
        <v>2980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 t="shared" si="4"/>
        <v>0</v>
      </c>
      <c r="P22" s="21">
        <f t="shared" si="4"/>
        <v>66980</v>
      </c>
      <c r="Q22" s="21">
        <f t="shared" si="4"/>
        <v>0</v>
      </c>
      <c r="R22" s="21">
        <f t="shared" si="4"/>
        <v>0</v>
      </c>
      <c r="S22" s="21">
        <f t="shared" si="4"/>
        <v>519820</v>
      </c>
      <c r="T22" s="21">
        <f t="shared" si="4"/>
        <v>0</v>
      </c>
      <c r="U22" s="21">
        <f t="shared" si="4"/>
        <v>1767450</v>
      </c>
      <c r="V22" s="21">
        <f t="shared" si="4"/>
        <v>4380</v>
      </c>
      <c r="W22" s="21">
        <f t="shared" si="4"/>
        <v>0</v>
      </c>
      <c r="X22" s="21">
        <f t="shared" si="4"/>
        <v>6080</v>
      </c>
      <c r="Y22" s="21">
        <f t="shared" si="4"/>
        <v>520</v>
      </c>
      <c r="Z22" s="21">
        <f t="shared" si="4"/>
        <v>0</v>
      </c>
      <c r="AA22" s="21">
        <f t="shared" si="4"/>
        <v>0</v>
      </c>
      <c r="AB22" s="21">
        <f t="shared" si="4"/>
        <v>0</v>
      </c>
      <c r="AC22" s="21">
        <f t="shared" si="4"/>
        <v>0</v>
      </c>
      <c r="AD22" s="21">
        <f t="shared" si="4"/>
        <v>7820</v>
      </c>
      <c r="AE22" s="21">
        <f t="shared" si="4"/>
        <v>0</v>
      </c>
      <c r="AF22" s="21">
        <f t="shared" si="4"/>
        <v>96580</v>
      </c>
      <c r="AG22" s="21">
        <f t="shared" si="4"/>
        <v>16340</v>
      </c>
      <c r="AH22" s="21">
        <f t="shared" si="4"/>
        <v>0</v>
      </c>
      <c r="AI22" s="21">
        <f t="shared" si="4"/>
        <v>0</v>
      </c>
      <c r="AJ22" s="21">
        <f t="shared" si="4"/>
        <v>170840</v>
      </c>
      <c r="AK22" s="21">
        <f t="shared" si="4"/>
        <v>889140</v>
      </c>
      <c r="AL22" s="21">
        <f t="shared" si="4"/>
        <v>0</v>
      </c>
      <c r="AM22" s="21">
        <f t="shared" si="4"/>
        <v>0</v>
      </c>
      <c r="AN22" s="21">
        <f t="shared" si="4"/>
        <v>0</v>
      </c>
      <c r="AO22" s="21">
        <f t="shared" si="4"/>
        <v>50080</v>
      </c>
      <c r="AP22" s="63">
        <f>SUM(AP9:AP20)</f>
        <v>4621530</v>
      </c>
      <c r="AQ22" s="40">
        <f>AP22/(C22+AP22)</f>
        <v>0.7963912329465853</v>
      </c>
      <c r="AR22" s="44">
        <f>C22+AP22</f>
        <v>5803090</v>
      </c>
    </row>
    <row r="34" ht="12.75">
      <c r="C34">
        <f>SUM(C23:C33)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R22"/>
  <sheetViews>
    <sheetView zoomScale="90" zoomScaleNormal="90" zoomScalePageLayoutView="0" workbookViewId="0" topLeftCell="A1">
      <selection activeCell="AW27" sqref="AW27"/>
    </sheetView>
  </sheetViews>
  <sheetFormatPr defaultColWidth="9.140625" defaultRowHeight="12.75"/>
  <cols>
    <col min="1" max="1" width="12.57421875" style="0" customWidth="1"/>
    <col min="2" max="2" width="21.140625" style="0" bestFit="1" customWidth="1"/>
    <col min="3" max="3" width="10.7109375" style="0" customWidth="1"/>
    <col min="17" max="17" width="11.421875" style="0" customWidth="1"/>
    <col min="23" max="23" width="8.8515625" style="0" customWidth="1"/>
    <col min="24" max="24" width="7.7109375" style="0" bestFit="1" customWidth="1"/>
  </cols>
  <sheetData>
    <row r="1" spans="1:20" ht="33">
      <c r="A1" s="2"/>
      <c r="B1" s="3" t="s">
        <v>15</v>
      </c>
      <c r="C1" s="4">
        <v>39.23</v>
      </c>
      <c r="D1" s="5"/>
      <c r="E1" s="56" t="s">
        <v>91</v>
      </c>
      <c r="F1" s="50"/>
      <c r="G1" s="50"/>
      <c r="H1" s="50"/>
      <c r="I1" s="50"/>
      <c r="J1" s="50"/>
      <c r="K1" s="24"/>
      <c r="L1" s="24"/>
      <c r="M1" s="24"/>
      <c r="N1" s="1"/>
      <c r="O1" s="1"/>
      <c r="P1" s="1"/>
      <c r="Q1" s="1"/>
      <c r="R1" s="1"/>
      <c r="S1" s="1"/>
      <c r="T1" s="1"/>
    </row>
    <row r="2" spans="1:20" ht="12.75">
      <c r="A2" s="7"/>
      <c r="B2" s="8" t="s">
        <v>0</v>
      </c>
      <c r="C2" s="9">
        <v>4068</v>
      </c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>
      <c r="A3" s="7"/>
      <c r="B3" s="10" t="s">
        <v>27</v>
      </c>
      <c r="C3" s="30" t="e">
        <f>C4/C2</f>
        <v>#REF!</v>
      </c>
      <c r="D3" s="5"/>
      <c r="E3" s="5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2.75">
      <c r="A4" s="7"/>
      <c r="B4" s="10" t="s">
        <v>16</v>
      </c>
      <c r="C4" s="9" t="e">
        <f>D22+#REF!</f>
        <v>#REF!</v>
      </c>
      <c r="D4" s="5"/>
      <c r="E4" s="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75">
      <c r="A5" s="7"/>
      <c r="B5" s="10" t="s">
        <v>22</v>
      </c>
      <c r="C5" s="9">
        <f>D22</f>
        <v>2680</v>
      </c>
      <c r="D5" s="5"/>
      <c r="E5" s="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>
      <c r="A6" s="7"/>
      <c r="B6" s="10" t="s">
        <v>17</v>
      </c>
      <c r="C6" s="9" t="e">
        <f>#REF!</f>
        <v>#REF!</v>
      </c>
      <c r="D6" s="5"/>
      <c r="E6" s="5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3.5" thickBot="1">
      <c r="A7" s="7"/>
      <c r="B7" s="11" t="s">
        <v>1</v>
      </c>
      <c r="C7" s="12" t="e">
        <f>C6/C4</f>
        <v>#REF!</v>
      </c>
      <c r="D7" s="5"/>
      <c r="E7" s="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44" ht="48">
      <c r="A8" s="6" t="s">
        <v>35</v>
      </c>
      <c r="B8" s="13" t="s">
        <v>31</v>
      </c>
      <c r="C8" s="14" t="s">
        <v>18</v>
      </c>
      <c r="D8" s="28" t="s">
        <v>46</v>
      </c>
      <c r="E8" s="28" t="s">
        <v>47</v>
      </c>
      <c r="F8" s="28" t="s">
        <v>38</v>
      </c>
      <c r="G8" s="28" t="s">
        <v>39</v>
      </c>
      <c r="H8" s="28" t="s">
        <v>49</v>
      </c>
      <c r="I8" s="28" t="s">
        <v>50</v>
      </c>
      <c r="J8" s="28" t="s">
        <v>40</v>
      </c>
      <c r="K8" s="28" t="s">
        <v>48</v>
      </c>
      <c r="L8" s="28" t="s">
        <v>76</v>
      </c>
      <c r="M8" s="28" t="s">
        <v>41</v>
      </c>
      <c r="N8" s="28" t="s">
        <v>44</v>
      </c>
      <c r="O8" s="28" t="s">
        <v>68</v>
      </c>
      <c r="P8" s="28" t="s">
        <v>42</v>
      </c>
      <c r="Q8" s="28" t="s">
        <v>43</v>
      </c>
      <c r="R8" s="28" t="s">
        <v>45</v>
      </c>
      <c r="S8" s="28" t="s">
        <v>51</v>
      </c>
      <c r="T8" s="28" t="s">
        <v>82</v>
      </c>
      <c r="U8" s="28" t="s">
        <v>52</v>
      </c>
      <c r="V8" s="28" t="s">
        <v>54</v>
      </c>
      <c r="W8" s="28" t="s">
        <v>69</v>
      </c>
      <c r="X8" s="28" t="s">
        <v>55</v>
      </c>
      <c r="Y8" s="28" t="s">
        <v>56</v>
      </c>
      <c r="Z8" s="29" t="s">
        <v>72</v>
      </c>
      <c r="AA8" s="28" t="s">
        <v>57</v>
      </c>
      <c r="AB8" s="28" t="s">
        <v>60</v>
      </c>
      <c r="AC8" s="28" t="s">
        <v>61</v>
      </c>
      <c r="AD8" s="28" t="s">
        <v>58</v>
      </c>
      <c r="AE8" s="28" t="s">
        <v>59</v>
      </c>
      <c r="AF8" s="28" t="s">
        <v>67</v>
      </c>
      <c r="AG8" s="28" t="s">
        <v>62</v>
      </c>
      <c r="AH8" s="29" t="s">
        <v>63</v>
      </c>
      <c r="AI8" s="28" t="s">
        <v>53</v>
      </c>
      <c r="AJ8" s="29" t="s">
        <v>64</v>
      </c>
      <c r="AK8" s="29" t="s">
        <v>65</v>
      </c>
      <c r="AL8" s="29" t="s">
        <v>37</v>
      </c>
      <c r="AM8" s="52" t="s">
        <v>78</v>
      </c>
      <c r="AN8" s="28" t="s">
        <v>86</v>
      </c>
      <c r="AO8" s="49" t="s">
        <v>66</v>
      </c>
      <c r="AP8" s="15" t="s">
        <v>20</v>
      </c>
      <c r="AQ8" s="37" t="s">
        <v>14</v>
      </c>
      <c r="AR8" s="42" t="s">
        <v>30</v>
      </c>
    </row>
    <row r="9" spans="1:44" ht="12.75">
      <c r="A9" s="16" t="s">
        <v>2</v>
      </c>
      <c r="B9" s="21">
        <v>38440</v>
      </c>
      <c r="C9" s="53">
        <f>B9</f>
        <v>38440</v>
      </c>
      <c r="D9" s="21">
        <v>0</v>
      </c>
      <c r="E9" s="21">
        <v>8140</v>
      </c>
      <c r="F9" s="55"/>
      <c r="G9" s="21">
        <v>1120</v>
      </c>
      <c r="H9" s="55"/>
      <c r="I9" s="21">
        <v>8440</v>
      </c>
      <c r="J9" s="55"/>
      <c r="K9" s="55"/>
      <c r="L9" s="55"/>
      <c r="M9" s="55"/>
      <c r="N9" s="55"/>
      <c r="O9" s="55"/>
      <c r="P9" s="55"/>
      <c r="Q9" s="55"/>
      <c r="R9" s="55"/>
      <c r="S9" s="21">
        <v>10560</v>
      </c>
      <c r="T9" s="55"/>
      <c r="U9" s="21">
        <v>27280</v>
      </c>
      <c r="V9" s="55"/>
      <c r="W9" s="55"/>
      <c r="X9" s="21">
        <v>0</v>
      </c>
      <c r="Y9" s="55"/>
      <c r="Z9" s="55"/>
      <c r="AA9" s="55"/>
      <c r="AB9" s="55"/>
      <c r="AC9" s="55"/>
      <c r="AD9" s="55"/>
      <c r="AE9" s="55"/>
      <c r="AF9" s="21">
        <v>3780</v>
      </c>
      <c r="AG9" s="21">
        <v>0</v>
      </c>
      <c r="AH9" s="21">
        <v>0</v>
      </c>
      <c r="AI9" s="55"/>
      <c r="AJ9" s="55"/>
      <c r="AK9" s="21">
        <v>0</v>
      </c>
      <c r="AL9" s="55"/>
      <c r="AM9" s="55"/>
      <c r="AN9" s="55"/>
      <c r="AO9" s="21">
        <v>0</v>
      </c>
      <c r="AP9" s="61">
        <f>SUM(D9:AO9)</f>
        <v>59320</v>
      </c>
      <c r="AQ9" s="38">
        <f aca="true" t="shared" si="0" ref="AQ9:AQ20">AP9/(C9+AP9)</f>
        <v>0.6067921440261865</v>
      </c>
      <c r="AR9" s="43">
        <f aca="true" t="shared" si="1" ref="AR9:AR20">C9+AP9</f>
        <v>97760</v>
      </c>
    </row>
    <row r="10" spans="1:44" ht="12.75">
      <c r="A10" s="16" t="s">
        <v>3</v>
      </c>
      <c r="B10" s="21">
        <v>40480</v>
      </c>
      <c r="C10" s="53">
        <f aca="true" t="shared" si="2" ref="C10:C22">B10</f>
        <v>40480</v>
      </c>
      <c r="D10" s="21">
        <v>0</v>
      </c>
      <c r="E10" s="21">
        <v>7180</v>
      </c>
      <c r="F10" s="55"/>
      <c r="G10" s="21">
        <v>0</v>
      </c>
      <c r="H10" s="55"/>
      <c r="I10" s="21">
        <v>8000</v>
      </c>
      <c r="J10" s="55"/>
      <c r="K10" s="55"/>
      <c r="L10" s="55"/>
      <c r="M10" s="55"/>
      <c r="N10" s="55"/>
      <c r="O10" s="55"/>
      <c r="P10" s="55"/>
      <c r="Q10" s="55"/>
      <c r="R10" s="55"/>
      <c r="S10" s="21">
        <v>9600</v>
      </c>
      <c r="T10" s="55"/>
      <c r="U10" s="21">
        <v>27800</v>
      </c>
      <c r="V10" s="55"/>
      <c r="W10" s="55"/>
      <c r="X10" s="21">
        <v>1900</v>
      </c>
      <c r="Y10" s="55"/>
      <c r="Z10" s="55"/>
      <c r="AA10" s="55"/>
      <c r="AB10" s="55"/>
      <c r="AC10" s="55"/>
      <c r="AD10" s="55"/>
      <c r="AE10" s="55"/>
      <c r="AF10" s="21">
        <v>3740</v>
      </c>
      <c r="AG10" s="21">
        <v>0</v>
      </c>
      <c r="AH10" s="21"/>
      <c r="AI10" s="55"/>
      <c r="AJ10" s="55"/>
      <c r="AK10" s="21">
        <v>4520</v>
      </c>
      <c r="AL10" s="55"/>
      <c r="AM10" s="55"/>
      <c r="AN10" s="55"/>
      <c r="AO10" s="21">
        <v>4860</v>
      </c>
      <c r="AP10" s="61">
        <f aca="true" t="shared" si="3" ref="AP10:AP20">SUM(D10:AO10)</f>
        <v>67600</v>
      </c>
      <c r="AQ10" s="38">
        <f t="shared" si="0"/>
        <v>0.6254626202812731</v>
      </c>
      <c r="AR10" s="43">
        <f t="shared" si="1"/>
        <v>108080</v>
      </c>
    </row>
    <row r="11" spans="1:44" ht="12.75">
      <c r="A11" s="16" t="s">
        <v>4</v>
      </c>
      <c r="B11" s="21">
        <v>54580</v>
      </c>
      <c r="C11" s="53">
        <f t="shared" si="2"/>
        <v>54580</v>
      </c>
      <c r="D11" s="21">
        <v>0</v>
      </c>
      <c r="E11" s="21">
        <v>9240</v>
      </c>
      <c r="F11" s="55"/>
      <c r="G11" s="21">
        <v>1490</v>
      </c>
      <c r="H11" s="55"/>
      <c r="I11" s="21">
        <v>0</v>
      </c>
      <c r="J11" s="55"/>
      <c r="K11" s="55"/>
      <c r="L11" s="55"/>
      <c r="M11" s="55"/>
      <c r="N11" s="55"/>
      <c r="O11" s="55"/>
      <c r="P11" s="55"/>
      <c r="Q11" s="55"/>
      <c r="R11" s="55"/>
      <c r="S11" s="21">
        <v>7640</v>
      </c>
      <c r="T11" s="55"/>
      <c r="U11" s="21">
        <v>26020</v>
      </c>
      <c r="V11" s="55"/>
      <c r="W11" s="55"/>
      <c r="X11" s="21">
        <v>0</v>
      </c>
      <c r="Y11" s="55"/>
      <c r="Z11" s="55"/>
      <c r="AA11" s="55"/>
      <c r="AB11" s="55"/>
      <c r="AC11" s="55"/>
      <c r="AD11" s="55"/>
      <c r="AE11" s="55"/>
      <c r="AF11" s="21">
        <v>2260</v>
      </c>
      <c r="AG11" s="21">
        <v>1840</v>
      </c>
      <c r="AH11" s="21">
        <v>0</v>
      </c>
      <c r="AI11" s="55"/>
      <c r="AJ11" s="55"/>
      <c r="AK11" s="21">
        <v>0</v>
      </c>
      <c r="AL11" s="55"/>
      <c r="AM11" s="55"/>
      <c r="AN11" s="55"/>
      <c r="AO11" s="21">
        <v>2240</v>
      </c>
      <c r="AP11" s="61">
        <f t="shared" si="3"/>
        <v>50730</v>
      </c>
      <c r="AQ11" s="38">
        <f t="shared" si="0"/>
        <v>0.4817206343177286</v>
      </c>
      <c r="AR11" s="43">
        <f t="shared" si="1"/>
        <v>105310</v>
      </c>
    </row>
    <row r="12" spans="1:44" ht="12.75">
      <c r="A12" s="16" t="s">
        <v>5</v>
      </c>
      <c r="B12" s="21">
        <v>39640</v>
      </c>
      <c r="C12" s="53">
        <f t="shared" si="2"/>
        <v>39640</v>
      </c>
      <c r="D12" s="21">
        <v>1300</v>
      </c>
      <c r="E12" s="21">
        <v>7440</v>
      </c>
      <c r="F12" s="55"/>
      <c r="G12" s="21">
        <v>1120</v>
      </c>
      <c r="H12" s="55"/>
      <c r="I12" s="21">
        <v>9200</v>
      </c>
      <c r="J12" s="55"/>
      <c r="K12" s="55"/>
      <c r="L12" s="55"/>
      <c r="M12" s="55"/>
      <c r="N12" s="55"/>
      <c r="O12" s="55"/>
      <c r="P12" s="55"/>
      <c r="Q12" s="55"/>
      <c r="R12" s="55"/>
      <c r="S12" s="21">
        <v>10280</v>
      </c>
      <c r="T12" s="55"/>
      <c r="U12" s="21">
        <v>36520</v>
      </c>
      <c r="V12" s="55"/>
      <c r="W12" s="55"/>
      <c r="X12" s="21">
        <v>0</v>
      </c>
      <c r="Y12" s="55"/>
      <c r="Z12" s="55"/>
      <c r="AA12" s="55"/>
      <c r="AB12" s="55"/>
      <c r="AC12" s="55"/>
      <c r="AD12" s="55"/>
      <c r="AE12" s="55"/>
      <c r="AF12" s="21">
        <v>4040</v>
      </c>
      <c r="AG12" s="21">
        <v>0</v>
      </c>
      <c r="AH12" s="21"/>
      <c r="AI12" s="55"/>
      <c r="AJ12" s="55"/>
      <c r="AK12" s="21">
        <v>3200</v>
      </c>
      <c r="AL12" s="55"/>
      <c r="AM12" s="55"/>
      <c r="AN12" s="55"/>
      <c r="AO12" s="21">
        <v>0</v>
      </c>
      <c r="AP12" s="61">
        <f t="shared" si="3"/>
        <v>73100</v>
      </c>
      <c r="AQ12" s="38">
        <f t="shared" si="0"/>
        <v>0.6483945361007628</v>
      </c>
      <c r="AR12" s="43">
        <f t="shared" si="1"/>
        <v>112740</v>
      </c>
    </row>
    <row r="13" spans="1:44" ht="12.75">
      <c r="A13" s="16" t="s">
        <v>6</v>
      </c>
      <c r="B13" s="21">
        <v>49120</v>
      </c>
      <c r="C13" s="53">
        <f t="shared" si="2"/>
        <v>49120</v>
      </c>
      <c r="D13" s="21">
        <v>1380</v>
      </c>
      <c r="E13" s="21">
        <v>3600</v>
      </c>
      <c r="F13" s="55"/>
      <c r="G13" s="21">
        <v>0</v>
      </c>
      <c r="H13" s="55"/>
      <c r="I13" s="21">
        <v>0</v>
      </c>
      <c r="J13" s="55"/>
      <c r="K13" s="55"/>
      <c r="L13" s="55"/>
      <c r="M13" s="55"/>
      <c r="N13" s="55"/>
      <c r="O13" s="55"/>
      <c r="P13" s="55"/>
      <c r="Q13" s="55"/>
      <c r="R13" s="55"/>
      <c r="S13" s="21">
        <v>10280</v>
      </c>
      <c r="T13" s="55"/>
      <c r="U13" s="21">
        <v>37220</v>
      </c>
      <c r="V13" s="55">
        <v>640</v>
      </c>
      <c r="W13" s="55"/>
      <c r="X13" s="21">
        <v>0</v>
      </c>
      <c r="Y13" s="55"/>
      <c r="Z13" s="55"/>
      <c r="AA13" s="55"/>
      <c r="AB13" s="55"/>
      <c r="AC13" s="55"/>
      <c r="AD13" s="55"/>
      <c r="AE13" s="55"/>
      <c r="AF13" s="21">
        <v>4260</v>
      </c>
      <c r="AG13" s="21">
        <v>1000</v>
      </c>
      <c r="AH13" s="21"/>
      <c r="AI13" s="55"/>
      <c r="AJ13" s="55"/>
      <c r="AK13" s="21">
        <v>3920</v>
      </c>
      <c r="AL13" s="55"/>
      <c r="AM13" s="55"/>
      <c r="AN13" s="55"/>
      <c r="AO13" s="21">
        <v>0</v>
      </c>
      <c r="AP13" s="61">
        <f t="shared" si="3"/>
        <v>62300</v>
      </c>
      <c r="AQ13" s="38">
        <f t="shared" si="0"/>
        <v>0.5591455753006641</v>
      </c>
      <c r="AR13" s="43">
        <f t="shared" si="1"/>
        <v>111420</v>
      </c>
    </row>
    <row r="14" spans="1:44" ht="12.75">
      <c r="A14" s="16" t="s">
        <v>7</v>
      </c>
      <c r="B14" s="21">
        <v>50320</v>
      </c>
      <c r="C14" s="53">
        <f t="shared" si="2"/>
        <v>50320</v>
      </c>
      <c r="D14" s="21">
        <v>0</v>
      </c>
      <c r="E14" s="21">
        <v>12280</v>
      </c>
      <c r="F14" s="55"/>
      <c r="G14" s="21">
        <v>1690</v>
      </c>
      <c r="H14" s="55"/>
      <c r="I14" s="21">
        <v>10500</v>
      </c>
      <c r="J14" s="55"/>
      <c r="K14" s="55"/>
      <c r="L14" s="55"/>
      <c r="M14" s="55"/>
      <c r="N14" s="55"/>
      <c r="O14" s="55"/>
      <c r="P14" s="55"/>
      <c r="Q14" s="55"/>
      <c r="R14" s="55"/>
      <c r="S14" s="21">
        <v>12900</v>
      </c>
      <c r="T14" s="55"/>
      <c r="U14" s="21">
        <v>35030</v>
      </c>
      <c r="V14" s="55">
        <v>1480</v>
      </c>
      <c r="W14" s="55"/>
      <c r="X14" s="21">
        <v>0</v>
      </c>
      <c r="Y14" s="55"/>
      <c r="Z14" s="55"/>
      <c r="AA14" s="55"/>
      <c r="AB14" s="55"/>
      <c r="AC14" s="55"/>
      <c r="AD14" s="55"/>
      <c r="AE14" s="55"/>
      <c r="AF14" s="21">
        <v>3680</v>
      </c>
      <c r="AG14" s="21">
        <v>0</v>
      </c>
      <c r="AH14" s="21"/>
      <c r="AI14" s="55"/>
      <c r="AJ14" s="55"/>
      <c r="AK14" s="21">
        <v>3420</v>
      </c>
      <c r="AL14" s="55"/>
      <c r="AM14" s="55"/>
      <c r="AN14" s="55"/>
      <c r="AO14" s="21">
        <v>1641</v>
      </c>
      <c r="AP14" s="61">
        <f t="shared" si="3"/>
        <v>82621</v>
      </c>
      <c r="AQ14" s="38">
        <f t="shared" si="0"/>
        <v>0.6214862232118007</v>
      </c>
      <c r="AR14" s="43">
        <f t="shared" si="1"/>
        <v>132941</v>
      </c>
    </row>
    <row r="15" spans="1:44" ht="12.75">
      <c r="A15" s="16" t="s">
        <v>8</v>
      </c>
      <c r="B15" s="21">
        <v>54060</v>
      </c>
      <c r="C15" s="53">
        <f t="shared" si="2"/>
        <v>54060</v>
      </c>
      <c r="D15" s="21">
        <v>0</v>
      </c>
      <c r="E15" s="21">
        <v>15500</v>
      </c>
      <c r="F15" s="55"/>
      <c r="G15" s="21">
        <v>1880</v>
      </c>
      <c r="H15" s="55"/>
      <c r="I15" s="21">
        <v>34920</v>
      </c>
      <c r="J15" s="55"/>
      <c r="K15" s="55"/>
      <c r="L15" s="55"/>
      <c r="M15" s="55"/>
      <c r="N15" s="55"/>
      <c r="O15" s="55"/>
      <c r="P15" s="55"/>
      <c r="Q15" s="55"/>
      <c r="R15" s="55"/>
      <c r="S15" s="21">
        <v>14620</v>
      </c>
      <c r="T15" s="55"/>
      <c r="U15" s="21">
        <v>73100</v>
      </c>
      <c r="V15" s="55"/>
      <c r="W15" s="55"/>
      <c r="X15" s="21">
        <v>0</v>
      </c>
      <c r="Y15" s="55"/>
      <c r="Z15" s="55"/>
      <c r="AA15" s="55"/>
      <c r="AB15" s="55"/>
      <c r="AC15" s="55"/>
      <c r="AD15" s="55"/>
      <c r="AE15" s="55"/>
      <c r="AF15" s="21">
        <v>4340</v>
      </c>
      <c r="AG15" s="21">
        <v>0</v>
      </c>
      <c r="AH15" s="21"/>
      <c r="AI15" s="55"/>
      <c r="AJ15" s="55"/>
      <c r="AK15" s="21">
        <v>4680</v>
      </c>
      <c r="AL15" s="55"/>
      <c r="AM15" s="55"/>
      <c r="AN15" s="55"/>
      <c r="AO15" s="21">
        <v>0</v>
      </c>
      <c r="AP15" s="61">
        <f t="shared" si="3"/>
        <v>149040</v>
      </c>
      <c r="AQ15" s="38">
        <f t="shared" si="0"/>
        <v>0.7338257016248153</v>
      </c>
      <c r="AR15" s="43">
        <f t="shared" si="1"/>
        <v>203100</v>
      </c>
    </row>
    <row r="16" spans="1:44" ht="12.75">
      <c r="A16" s="16" t="s">
        <v>9</v>
      </c>
      <c r="B16" s="21">
        <v>66160</v>
      </c>
      <c r="C16" s="53">
        <f t="shared" si="2"/>
        <v>66160</v>
      </c>
      <c r="D16" s="21">
        <v>0</v>
      </c>
      <c r="E16" s="21">
        <v>16040</v>
      </c>
      <c r="F16" s="55"/>
      <c r="G16" s="21">
        <v>1720</v>
      </c>
      <c r="H16" s="55"/>
      <c r="I16" s="21">
        <v>17140</v>
      </c>
      <c r="J16" s="55"/>
      <c r="K16" s="55"/>
      <c r="L16" s="55"/>
      <c r="M16" s="55"/>
      <c r="N16" s="55"/>
      <c r="O16" s="55"/>
      <c r="P16" s="55"/>
      <c r="Q16" s="55"/>
      <c r="R16" s="55"/>
      <c r="S16" s="21">
        <v>25580</v>
      </c>
      <c r="T16" s="55"/>
      <c r="U16" s="21">
        <v>58800</v>
      </c>
      <c r="V16" s="55"/>
      <c r="W16" s="55"/>
      <c r="X16" s="21">
        <v>0</v>
      </c>
      <c r="Y16" s="55"/>
      <c r="Z16" s="55"/>
      <c r="AA16" s="55"/>
      <c r="AB16" s="55"/>
      <c r="AC16" s="55"/>
      <c r="AD16" s="55"/>
      <c r="AE16" s="55"/>
      <c r="AF16" s="21">
        <v>4800</v>
      </c>
      <c r="AG16" s="21">
        <v>1940</v>
      </c>
      <c r="AH16" s="21">
        <v>0</v>
      </c>
      <c r="AI16" s="55"/>
      <c r="AJ16" s="55"/>
      <c r="AK16" s="21">
        <v>4540</v>
      </c>
      <c r="AL16" s="55"/>
      <c r="AM16" s="55"/>
      <c r="AN16" s="55"/>
      <c r="AO16" s="21">
        <v>0</v>
      </c>
      <c r="AP16" s="61">
        <f t="shared" si="3"/>
        <v>130560</v>
      </c>
      <c r="AQ16" s="38">
        <f t="shared" si="0"/>
        <v>0.6636844245628304</v>
      </c>
      <c r="AR16" s="43">
        <f t="shared" si="1"/>
        <v>196720</v>
      </c>
    </row>
    <row r="17" spans="1:44" ht="12.75">
      <c r="A17" s="16" t="s">
        <v>10</v>
      </c>
      <c r="B17" s="21">
        <v>44820</v>
      </c>
      <c r="C17" s="53">
        <f t="shared" si="2"/>
        <v>44820</v>
      </c>
      <c r="D17" s="21">
        <v>0</v>
      </c>
      <c r="E17" s="21">
        <v>15080</v>
      </c>
      <c r="F17" s="55"/>
      <c r="G17" s="21">
        <v>1450</v>
      </c>
      <c r="H17" s="55"/>
      <c r="I17" s="21">
        <v>20320</v>
      </c>
      <c r="J17" s="55"/>
      <c r="K17" s="55"/>
      <c r="L17" s="55"/>
      <c r="M17" s="55"/>
      <c r="N17" s="55"/>
      <c r="O17" s="55"/>
      <c r="P17" s="55"/>
      <c r="Q17" s="55"/>
      <c r="R17" s="55"/>
      <c r="S17" s="21">
        <v>11900</v>
      </c>
      <c r="T17" s="55"/>
      <c r="U17" s="21">
        <v>66140</v>
      </c>
      <c r="V17" s="55"/>
      <c r="W17" s="55"/>
      <c r="X17" s="21">
        <v>0</v>
      </c>
      <c r="Y17" s="55"/>
      <c r="Z17" s="55"/>
      <c r="AA17" s="55"/>
      <c r="AB17" s="55"/>
      <c r="AC17" s="55"/>
      <c r="AD17" s="55"/>
      <c r="AE17" s="55"/>
      <c r="AF17" s="21">
        <v>4560</v>
      </c>
      <c r="AG17" s="21">
        <v>0</v>
      </c>
      <c r="AH17" s="21"/>
      <c r="AI17" s="55"/>
      <c r="AJ17" s="55"/>
      <c r="AK17" s="21">
        <v>3220</v>
      </c>
      <c r="AL17" s="55"/>
      <c r="AM17" s="55"/>
      <c r="AN17" s="55"/>
      <c r="AO17" s="21">
        <v>0</v>
      </c>
      <c r="AP17" s="61">
        <f t="shared" si="3"/>
        <v>122670</v>
      </c>
      <c r="AQ17" s="38">
        <f t="shared" si="0"/>
        <v>0.7324019344438474</v>
      </c>
      <c r="AR17" s="43">
        <f t="shared" si="1"/>
        <v>167490</v>
      </c>
    </row>
    <row r="18" spans="1:44" ht="12.75">
      <c r="A18" s="16" t="s">
        <v>11</v>
      </c>
      <c r="B18" s="21">
        <v>46040</v>
      </c>
      <c r="C18" s="53">
        <f t="shared" si="2"/>
        <v>46040</v>
      </c>
      <c r="D18" s="21">
        <v>0</v>
      </c>
      <c r="E18" s="21">
        <v>9080</v>
      </c>
      <c r="F18" s="55"/>
      <c r="G18" s="21">
        <v>1230</v>
      </c>
      <c r="H18" s="55"/>
      <c r="I18" s="21">
        <v>0</v>
      </c>
      <c r="J18" s="55"/>
      <c r="K18" s="55"/>
      <c r="L18" s="55"/>
      <c r="M18" s="55"/>
      <c r="N18" s="55"/>
      <c r="O18" s="55"/>
      <c r="P18" s="55"/>
      <c r="Q18" s="55"/>
      <c r="R18" s="55"/>
      <c r="S18" s="21">
        <v>16620</v>
      </c>
      <c r="T18" s="55"/>
      <c r="U18" s="21">
        <v>39380</v>
      </c>
      <c r="V18" s="55"/>
      <c r="W18" s="55"/>
      <c r="X18" s="21">
        <v>1140</v>
      </c>
      <c r="Y18" s="55"/>
      <c r="Z18" s="55"/>
      <c r="AA18" s="55"/>
      <c r="AB18" s="55"/>
      <c r="AC18" s="55"/>
      <c r="AD18" s="55"/>
      <c r="AE18" s="55"/>
      <c r="AF18" s="21">
        <v>4120</v>
      </c>
      <c r="AG18" s="21">
        <v>2240</v>
      </c>
      <c r="AH18" s="21"/>
      <c r="AI18" s="55"/>
      <c r="AJ18" s="55"/>
      <c r="AK18" s="21">
        <v>3280</v>
      </c>
      <c r="AL18" s="55"/>
      <c r="AM18" s="55"/>
      <c r="AN18" s="55"/>
      <c r="AO18" s="21">
        <v>3380</v>
      </c>
      <c r="AP18" s="61">
        <f t="shared" si="3"/>
        <v>80470</v>
      </c>
      <c r="AQ18" s="38">
        <f t="shared" si="0"/>
        <v>0.6360761995099201</v>
      </c>
      <c r="AR18" s="43">
        <f t="shared" si="1"/>
        <v>126510</v>
      </c>
    </row>
    <row r="19" spans="1:44" ht="12.75">
      <c r="A19" s="16" t="s">
        <v>12</v>
      </c>
      <c r="B19" s="21">
        <v>64160</v>
      </c>
      <c r="C19" s="53">
        <f t="shared" si="2"/>
        <v>64160</v>
      </c>
      <c r="D19" s="21">
        <v>0</v>
      </c>
      <c r="E19" s="21">
        <v>10320</v>
      </c>
      <c r="F19" s="55"/>
      <c r="G19" s="21">
        <v>1180</v>
      </c>
      <c r="H19" s="55"/>
      <c r="I19" s="21">
        <v>7300</v>
      </c>
      <c r="J19" s="55"/>
      <c r="K19" s="55"/>
      <c r="L19" s="55"/>
      <c r="M19" s="55"/>
      <c r="N19" s="55"/>
      <c r="O19" s="55"/>
      <c r="P19" s="55"/>
      <c r="Q19" s="55"/>
      <c r="R19" s="55"/>
      <c r="S19" s="21">
        <v>10940</v>
      </c>
      <c r="T19" s="55"/>
      <c r="U19" s="21">
        <v>32620</v>
      </c>
      <c r="V19" s="55"/>
      <c r="W19" s="55"/>
      <c r="X19" s="21">
        <v>0</v>
      </c>
      <c r="Y19" s="55"/>
      <c r="Z19" s="55"/>
      <c r="AA19" s="55"/>
      <c r="AB19" s="55"/>
      <c r="AC19" s="55"/>
      <c r="AD19" s="55"/>
      <c r="AE19" s="55"/>
      <c r="AF19" s="21">
        <v>3100</v>
      </c>
      <c r="AG19" s="21">
        <v>0</v>
      </c>
      <c r="AH19" s="21">
        <v>0</v>
      </c>
      <c r="AI19" s="55"/>
      <c r="AJ19" s="55"/>
      <c r="AK19" s="21">
        <v>2840</v>
      </c>
      <c r="AL19" s="55"/>
      <c r="AM19" s="55"/>
      <c r="AN19" s="55"/>
      <c r="AO19" s="21">
        <v>1500</v>
      </c>
      <c r="AP19" s="61">
        <f t="shared" si="3"/>
        <v>69800</v>
      </c>
      <c r="AQ19" s="38">
        <f t="shared" si="0"/>
        <v>0.5210510600179158</v>
      </c>
      <c r="AR19" s="43">
        <f t="shared" si="1"/>
        <v>133960</v>
      </c>
    </row>
    <row r="20" spans="1:44" ht="12.75">
      <c r="A20" s="16" t="s">
        <v>13</v>
      </c>
      <c r="B20" s="21">
        <v>41020</v>
      </c>
      <c r="C20" s="53">
        <f t="shared" si="2"/>
        <v>41020</v>
      </c>
      <c r="D20" s="21">
        <v>0</v>
      </c>
      <c r="E20" s="21">
        <v>8560</v>
      </c>
      <c r="F20" s="55"/>
      <c r="G20" s="21">
        <v>0</v>
      </c>
      <c r="H20" s="55"/>
      <c r="I20" s="21">
        <v>9900</v>
      </c>
      <c r="J20" s="55"/>
      <c r="K20" s="55"/>
      <c r="L20" s="55"/>
      <c r="M20" s="55"/>
      <c r="N20" s="55"/>
      <c r="O20" s="55"/>
      <c r="P20" s="55"/>
      <c r="Q20" s="55"/>
      <c r="R20" s="55"/>
      <c r="S20" s="21">
        <v>11340</v>
      </c>
      <c r="T20" s="55"/>
      <c r="U20" s="21">
        <v>39980</v>
      </c>
      <c r="V20" s="55"/>
      <c r="W20" s="55"/>
      <c r="X20" s="21">
        <v>0</v>
      </c>
      <c r="Y20" s="55"/>
      <c r="Z20" s="55"/>
      <c r="AA20" s="55"/>
      <c r="AB20" s="55"/>
      <c r="AC20" s="55"/>
      <c r="AD20" s="55"/>
      <c r="AE20" s="55"/>
      <c r="AF20" s="21">
        <v>0</v>
      </c>
      <c r="AG20" s="21">
        <v>0</v>
      </c>
      <c r="AH20" s="21"/>
      <c r="AI20" s="55"/>
      <c r="AJ20" s="55"/>
      <c r="AK20" s="21">
        <v>0</v>
      </c>
      <c r="AL20" s="55"/>
      <c r="AM20" s="55"/>
      <c r="AN20" s="55"/>
      <c r="AO20" s="21">
        <v>0</v>
      </c>
      <c r="AP20" s="61">
        <f t="shared" si="3"/>
        <v>69780</v>
      </c>
      <c r="AQ20" s="38">
        <f t="shared" si="0"/>
        <v>0.629783393501805</v>
      </c>
      <c r="AR20" s="43">
        <f t="shared" si="1"/>
        <v>110800</v>
      </c>
    </row>
    <row r="21" spans="1:44" ht="12.75">
      <c r="A21" s="16"/>
      <c r="B21" s="21"/>
      <c r="C21" s="54"/>
      <c r="D21" s="21"/>
      <c r="E21" s="21"/>
      <c r="F21" s="55"/>
      <c r="G21" s="31"/>
      <c r="H21" s="55"/>
      <c r="I21" s="31"/>
      <c r="J21" s="55"/>
      <c r="K21" s="55"/>
      <c r="L21" s="55"/>
      <c r="M21" s="55"/>
      <c r="N21" s="55"/>
      <c r="O21" s="55"/>
      <c r="P21" s="55"/>
      <c r="Q21" s="55"/>
      <c r="R21" s="55"/>
      <c r="S21" s="32"/>
      <c r="T21" s="55"/>
      <c r="U21" s="31"/>
      <c r="V21" s="55"/>
      <c r="W21" s="55"/>
      <c r="X21" s="31"/>
      <c r="Y21" s="55"/>
      <c r="Z21" s="55"/>
      <c r="AA21" s="55"/>
      <c r="AB21" s="55"/>
      <c r="AC21" s="55"/>
      <c r="AD21" s="55"/>
      <c r="AE21" s="55"/>
      <c r="AF21" s="21"/>
      <c r="AG21" s="21"/>
      <c r="AH21" s="21"/>
      <c r="AI21" s="55"/>
      <c r="AJ21" s="55"/>
      <c r="AK21" s="21"/>
      <c r="AL21" s="55"/>
      <c r="AM21" s="55"/>
      <c r="AN21" s="55"/>
      <c r="AO21" s="21"/>
      <c r="AP21" s="62"/>
      <c r="AQ21" s="39"/>
      <c r="AR21" s="41"/>
    </row>
    <row r="22" spans="1:44" ht="13.5" thickBot="1">
      <c r="A22" s="20" t="s">
        <v>19</v>
      </c>
      <c r="B22" s="21">
        <f>SUM(B9:B20)</f>
        <v>588840</v>
      </c>
      <c r="C22" s="53">
        <f t="shared" si="2"/>
        <v>588840</v>
      </c>
      <c r="D22" s="21">
        <f>SUM(D9:D21)</f>
        <v>2680</v>
      </c>
      <c r="E22" s="21">
        <f aca="true" t="shared" si="4" ref="E22:AO22">SUM(E9:E21)</f>
        <v>122460</v>
      </c>
      <c r="F22" s="21">
        <f t="shared" si="4"/>
        <v>0</v>
      </c>
      <c r="G22" s="21">
        <f t="shared" si="4"/>
        <v>12880</v>
      </c>
      <c r="H22" s="21">
        <f t="shared" si="4"/>
        <v>0</v>
      </c>
      <c r="I22" s="21">
        <f t="shared" si="4"/>
        <v>125720</v>
      </c>
      <c r="J22" s="21">
        <f t="shared" si="4"/>
        <v>0</v>
      </c>
      <c r="K22" s="21">
        <f t="shared" si="4"/>
        <v>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 t="shared" si="4"/>
        <v>0</v>
      </c>
      <c r="P22" s="21">
        <f t="shared" si="4"/>
        <v>0</v>
      </c>
      <c r="Q22" s="21">
        <f t="shared" si="4"/>
        <v>0</v>
      </c>
      <c r="R22" s="21">
        <f t="shared" si="4"/>
        <v>0</v>
      </c>
      <c r="S22" s="21">
        <f t="shared" si="4"/>
        <v>152260</v>
      </c>
      <c r="T22" s="21">
        <f t="shared" si="4"/>
        <v>0</v>
      </c>
      <c r="U22" s="21">
        <f t="shared" si="4"/>
        <v>499890</v>
      </c>
      <c r="V22" s="21">
        <f t="shared" si="4"/>
        <v>2120</v>
      </c>
      <c r="W22" s="21">
        <f t="shared" si="4"/>
        <v>0</v>
      </c>
      <c r="X22" s="21">
        <f t="shared" si="4"/>
        <v>3040</v>
      </c>
      <c r="Y22" s="21">
        <f t="shared" si="4"/>
        <v>0</v>
      </c>
      <c r="Z22" s="21">
        <f t="shared" si="4"/>
        <v>0</v>
      </c>
      <c r="AA22" s="21">
        <f t="shared" si="4"/>
        <v>0</v>
      </c>
      <c r="AB22" s="21">
        <f t="shared" si="4"/>
        <v>0</v>
      </c>
      <c r="AC22" s="21">
        <f t="shared" si="4"/>
        <v>0</v>
      </c>
      <c r="AD22" s="21">
        <f t="shared" si="4"/>
        <v>0</v>
      </c>
      <c r="AE22" s="21">
        <f t="shared" si="4"/>
        <v>0</v>
      </c>
      <c r="AF22" s="21">
        <f t="shared" si="4"/>
        <v>42680</v>
      </c>
      <c r="AG22" s="21">
        <f t="shared" si="4"/>
        <v>7020</v>
      </c>
      <c r="AH22" s="21">
        <f t="shared" si="4"/>
        <v>0</v>
      </c>
      <c r="AI22" s="21">
        <f t="shared" si="4"/>
        <v>0</v>
      </c>
      <c r="AJ22" s="21">
        <f t="shared" si="4"/>
        <v>0</v>
      </c>
      <c r="AK22" s="21">
        <f t="shared" si="4"/>
        <v>33620</v>
      </c>
      <c r="AL22" s="21">
        <f t="shared" si="4"/>
        <v>0</v>
      </c>
      <c r="AM22" s="21">
        <f t="shared" si="4"/>
        <v>0</v>
      </c>
      <c r="AN22" s="21">
        <f t="shared" si="4"/>
        <v>0</v>
      </c>
      <c r="AO22" s="21">
        <f t="shared" si="4"/>
        <v>13621</v>
      </c>
      <c r="AP22" s="63">
        <f>SUM(AP9:AP21)</f>
        <v>1017991</v>
      </c>
      <c r="AQ22" s="40">
        <f>AP22/(C22+AP22)</f>
        <v>0.6335395570536043</v>
      </c>
      <c r="AR22" s="44">
        <f>C22+AP22</f>
        <v>1606831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R27"/>
  <sheetViews>
    <sheetView zoomScale="90" zoomScaleNormal="90" zoomScalePageLayoutView="0" workbookViewId="0" topLeftCell="A1">
      <selection activeCell="T39" sqref="T39"/>
    </sheetView>
  </sheetViews>
  <sheetFormatPr defaultColWidth="9.140625" defaultRowHeight="12.75"/>
  <cols>
    <col min="1" max="1" width="17.421875" style="0" customWidth="1"/>
    <col min="2" max="2" width="21.140625" style="0" bestFit="1" customWidth="1"/>
    <col min="5" max="5" width="9.7109375" style="0" customWidth="1"/>
    <col min="10" max="11" width="10.57421875" style="0" customWidth="1"/>
    <col min="16" max="16" width="10.00390625" style="0" customWidth="1"/>
    <col min="22" max="22" width="9.57421875" style="0" customWidth="1"/>
    <col min="27" max="27" width="12.57421875" style="0" customWidth="1"/>
    <col min="30" max="30" width="9.8515625" style="0" bestFit="1" customWidth="1"/>
    <col min="44" max="44" width="13.28125" style="0" customWidth="1"/>
  </cols>
  <sheetData>
    <row r="1" spans="2:29" ht="33">
      <c r="B1" s="3" t="s">
        <v>15</v>
      </c>
      <c r="C1" s="4">
        <v>10.63</v>
      </c>
      <c r="D1" s="5"/>
      <c r="E1" s="56" t="s">
        <v>92</v>
      </c>
      <c r="F1" s="50"/>
      <c r="G1" s="50"/>
      <c r="H1" s="50"/>
      <c r="I1" s="50"/>
      <c r="J1" s="50"/>
      <c r="K1" s="50"/>
      <c r="L1" s="50"/>
      <c r="M1" s="50"/>
      <c r="N1" s="2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2:29" ht="12.75">
      <c r="B2" s="8" t="s">
        <v>0</v>
      </c>
      <c r="C2" s="9">
        <v>23562</v>
      </c>
      <c r="D2" s="5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2:29" ht="12.75">
      <c r="B3" s="10" t="s">
        <v>27</v>
      </c>
      <c r="C3" s="30">
        <f>C4/C2</f>
        <v>224.86452762923352</v>
      </c>
      <c r="D3" s="5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2:29" ht="12.75">
      <c r="B4" s="10" t="s">
        <v>16</v>
      </c>
      <c r="C4" s="9">
        <f>C22+AG22</f>
        <v>5298258</v>
      </c>
      <c r="D4" s="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2:29" ht="12.75">
      <c r="B5" s="10" t="s">
        <v>22</v>
      </c>
      <c r="C5" s="9">
        <f>C22</f>
        <v>5295458</v>
      </c>
      <c r="D5" s="5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2:29" ht="12.75">
      <c r="B6" s="10" t="s">
        <v>17</v>
      </c>
      <c r="C6" s="9">
        <f>AG22</f>
        <v>2800</v>
      </c>
      <c r="D6" s="5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2:29" ht="13.5" thickBot="1">
      <c r="B7" s="11" t="s">
        <v>1</v>
      </c>
      <c r="C7" s="12">
        <f>C6/C4</f>
        <v>0.0005284755857491274</v>
      </c>
      <c r="D7" s="5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44" ht="48">
      <c r="A8" s="6" t="s">
        <v>35</v>
      </c>
      <c r="B8" s="13" t="s">
        <v>31</v>
      </c>
      <c r="C8" s="14" t="s">
        <v>18</v>
      </c>
      <c r="D8" s="28" t="s">
        <v>46</v>
      </c>
      <c r="E8" s="28" t="s">
        <v>47</v>
      </c>
      <c r="F8" s="28" t="s">
        <v>38</v>
      </c>
      <c r="G8" s="28" t="s">
        <v>39</v>
      </c>
      <c r="H8" s="28" t="s">
        <v>49</v>
      </c>
      <c r="I8" s="28" t="s">
        <v>50</v>
      </c>
      <c r="J8" s="28" t="s">
        <v>40</v>
      </c>
      <c r="K8" s="28" t="s">
        <v>48</v>
      </c>
      <c r="L8" s="28" t="s">
        <v>76</v>
      </c>
      <c r="M8" s="28" t="s">
        <v>41</v>
      </c>
      <c r="N8" s="28" t="s">
        <v>44</v>
      </c>
      <c r="O8" s="28" t="s">
        <v>68</v>
      </c>
      <c r="P8" s="28" t="s">
        <v>42</v>
      </c>
      <c r="Q8" s="28" t="s">
        <v>43</v>
      </c>
      <c r="R8" s="28" t="s">
        <v>45</v>
      </c>
      <c r="S8" s="28" t="s">
        <v>51</v>
      </c>
      <c r="T8" s="28" t="s">
        <v>82</v>
      </c>
      <c r="U8" s="28" t="s">
        <v>52</v>
      </c>
      <c r="V8" s="28" t="s">
        <v>54</v>
      </c>
      <c r="W8" s="28" t="s">
        <v>69</v>
      </c>
      <c r="X8" s="28" t="s">
        <v>55</v>
      </c>
      <c r="Y8" s="28" t="s">
        <v>56</v>
      </c>
      <c r="Z8" s="29" t="s">
        <v>72</v>
      </c>
      <c r="AA8" s="28" t="s">
        <v>57</v>
      </c>
      <c r="AB8" s="28" t="s">
        <v>60</v>
      </c>
      <c r="AC8" s="28" t="s">
        <v>61</v>
      </c>
      <c r="AD8" s="28" t="s">
        <v>58</v>
      </c>
      <c r="AE8" s="28" t="s">
        <v>59</v>
      </c>
      <c r="AF8" s="28" t="s">
        <v>67</v>
      </c>
      <c r="AG8" s="28" t="s">
        <v>62</v>
      </c>
      <c r="AH8" s="29" t="s">
        <v>63</v>
      </c>
      <c r="AI8" s="28" t="s">
        <v>53</v>
      </c>
      <c r="AJ8" s="29" t="s">
        <v>64</v>
      </c>
      <c r="AK8" s="29" t="s">
        <v>65</v>
      </c>
      <c r="AL8" s="29" t="s">
        <v>37</v>
      </c>
      <c r="AM8" s="52" t="s">
        <v>78</v>
      </c>
      <c r="AN8" s="28" t="s">
        <v>86</v>
      </c>
      <c r="AO8" s="49" t="s">
        <v>66</v>
      </c>
      <c r="AP8" s="15" t="s">
        <v>20</v>
      </c>
      <c r="AQ8" s="37" t="s">
        <v>14</v>
      </c>
      <c r="AR8" s="42" t="s">
        <v>30</v>
      </c>
    </row>
    <row r="9" spans="1:44" ht="12.75">
      <c r="A9" s="16" t="s">
        <v>2</v>
      </c>
      <c r="B9" s="21">
        <v>409140</v>
      </c>
      <c r="C9" s="53">
        <f aca="true" t="shared" si="0" ref="C9:C20">B9</f>
        <v>409140</v>
      </c>
      <c r="D9" s="21">
        <v>43400</v>
      </c>
      <c r="E9" s="21">
        <v>45920</v>
      </c>
      <c r="F9" s="55"/>
      <c r="G9" s="55"/>
      <c r="H9" s="21">
        <v>0</v>
      </c>
      <c r="I9" s="21">
        <v>44480</v>
      </c>
      <c r="J9" s="55"/>
      <c r="K9" s="21">
        <v>0</v>
      </c>
      <c r="L9" s="55"/>
      <c r="M9" s="55"/>
      <c r="N9" s="21">
        <v>17150</v>
      </c>
      <c r="O9" s="55"/>
      <c r="P9" s="55"/>
      <c r="Q9" s="55"/>
      <c r="R9" s="55"/>
      <c r="S9" s="21">
        <v>45040</v>
      </c>
      <c r="T9" s="55"/>
      <c r="U9" s="21">
        <v>202280</v>
      </c>
      <c r="V9" s="21">
        <v>0</v>
      </c>
      <c r="W9" s="55"/>
      <c r="X9" s="21">
        <v>0</v>
      </c>
      <c r="Y9" s="55"/>
      <c r="Z9" s="55"/>
      <c r="AA9" s="21">
        <v>0</v>
      </c>
      <c r="AB9" s="55"/>
      <c r="AC9" s="55"/>
      <c r="AD9" s="21">
        <v>0</v>
      </c>
      <c r="AE9" s="21">
        <v>2040</v>
      </c>
      <c r="AF9" s="21">
        <v>8740</v>
      </c>
      <c r="AG9" s="21">
        <v>0</v>
      </c>
      <c r="AH9" s="21">
        <v>0</v>
      </c>
      <c r="AI9" s="55"/>
      <c r="AJ9" s="21">
        <v>23060</v>
      </c>
      <c r="AK9" s="21">
        <v>32760</v>
      </c>
      <c r="AL9" s="55"/>
      <c r="AM9" s="55"/>
      <c r="AN9" s="55"/>
      <c r="AO9" s="21">
        <v>5020</v>
      </c>
      <c r="AP9" s="61">
        <f>SUM(D9:AO9)</f>
        <v>469890</v>
      </c>
      <c r="AQ9" s="38">
        <f aca="true" t="shared" si="1" ref="AQ9:AQ20">AP9/(C9+AP9)</f>
        <v>0.5345551346370431</v>
      </c>
      <c r="AR9" s="43">
        <f aca="true" t="shared" si="2" ref="AR9:AR20">C9+AP9</f>
        <v>879030</v>
      </c>
    </row>
    <row r="10" spans="1:44" ht="12.75">
      <c r="A10" s="16" t="s">
        <v>3</v>
      </c>
      <c r="B10" s="21">
        <v>370720</v>
      </c>
      <c r="C10" s="53">
        <f t="shared" si="0"/>
        <v>370720</v>
      </c>
      <c r="D10" s="21">
        <v>64340</v>
      </c>
      <c r="E10" s="21">
        <v>43987</v>
      </c>
      <c r="F10" s="55"/>
      <c r="G10" s="55"/>
      <c r="H10" s="21">
        <v>0</v>
      </c>
      <c r="I10" s="21">
        <v>33600</v>
      </c>
      <c r="J10" s="55"/>
      <c r="K10" s="21">
        <v>0</v>
      </c>
      <c r="L10" s="55"/>
      <c r="M10" s="55"/>
      <c r="N10" s="21">
        <v>32100</v>
      </c>
      <c r="O10" s="55"/>
      <c r="P10" s="55"/>
      <c r="Q10" s="55"/>
      <c r="R10" s="55"/>
      <c r="S10" s="21">
        <v>35680</v>
      </c>
      <c r="T10" s="55"/>
      <c r="U10" s="21">
        <v>207600</v>
      </c>
      <c r="V10" s="21">
        <v>0</v>
      </c>
      <c r="W10" s="55"/>
      <c r="X10" s="21">
        <v>0</v>
      </c>
      <c r="Y10" s="55"/>
      <c r="Z10" s="55"/>
      <c r="AA10" s="21">
        <v>0</v>
      </c>
      <c r="AB10" s="55"/>
      <c r="AC10" s="55"/>
      <c r="AD10" s="21">
        <v>0</v>
      </c>
      <c r="AE10" s="21">
        <v>1900</v>
      </c>
      <c r="AF10" s="21">
        <v>3460</v>
      </c>
      <c r="AG10" s="21">
        <v>0</v>
      </c>
      <c r="AH10" s="21">
        <v>0</v>
      </c>
      <c r="AI10" s="55"/>
      <c r="AJ10" s="21">
        <v>0</v>
      </c>
      <c r="AK10" s="21">
        <v>58060</v>
      </c>
      <c r="AL10" s="55"/>
      <c r="AM10" s="55"/>
      <c r="AN10" s="55"/>
      <c r="AO10" s="21">
        <v>4820</v>
      </c>
      <c r="AP10" s="61">
        <f aca="true" t="shared" si="3" ref="AP10:AP20">SUM(D10:AO10)</f>
        <v>485547</v>
      </c>
      <c r="AQ10" s="38">
        <f t="shared" si="1"/>
        <v>0.5670509315435489</v>
      </c>
      <c r="AR10" s="43">
        <f t="shared" si="2"/>
        <v>856267</v>
      </c>
    </row>
    <row r="11" spans="1:44" ht="12.75">
      <c r="A11" s="16" t="s">
        <v>4</v>
      </c>
      <c r="B11" s="21">
        <v>409080</v>
      </c>
      <c r="C11" s="53">
        <f t="shared" si="0"/>
        <v>409080</v>
      </c>
      <c r="D11" s="21">
        <v>84220</v>
      </c>
      <c r="E11" s="21">
        <v>51440</v>
      </c>
      <c r="F11" s="55"/>
      <c r="G11" s="55"/>
      <c r="H11" s="21">
        <v>0</v>
      </c>
      <c r="I11" s="21">
        <v>41640</v>
      </c>
      <c r="J11" s="55"/>
      <c r="K11" s="21"/>
      <c r="L11" s="55"/>
      <c r="M11" s="55"/>
      <c r="N11" s="21">
        <v>0</v>
      </c>
      <c r="O11" s="55"/>
      <c r="P11" s="55"/>
      <c r="Q11" s="55"/>
      <c r="R11" s="55"/>
      <c r="S11" s="21">
        <v>53220</v>
      </c>
      <c r="T11" s="55"/>
      <c r="U11" s="21">
        <v>212140</v>
      </c>
      <c r="V11" s="21">
        <v>0</v>
      </c>
      <c r="W11" s="55"/>
      <c r="X11" s="21">
        <v>0</v>
      </c>
      <c r="Y11" s="55"/>
      <c r="Z11" s="55"/>
      <c r="AA11" s="21">
        <v>0</v>
      </c>
      <c r="AB11" s="55"/>
      <c r="AC11" s="55"/>
      <c r="AD11" s="21">
        <v>0</v>
      </c>
      <c r="AE11" s="21">
        <v>3080</v>
      </c>
      <c r="AF11" s="21">
        <v>4380</v>
      </c>
      <c r="AG11" s="21">
        <v>0</v>
      </c>
      <c r="AH11" s="21">
        <v>0</v>
      </c>
      <c r="AI11" s="55"/>
      <c r="AJ11" s="21">
        <v>36920</v>
      </c>
      <c r="AK11" s="21">
        <v>0</v>
      </c>
      <c r="AL11" s="55"/>
      <c r="AM11" s="55"/>
      <c r="AN11" s="55"/>
      <c r="AO11" s="21">
        <v>7240</v>
      </c>
      <c r="AP11" s="61">
        <f t="shared" si="3"/>
        <v>494280</v>
      </c>
      <c r="AQ11" s="38">
        <f t="shared" si="1"/>
        <v>0.5471572794899043</v>
      </c>
      <c r="AR11" s="43">
        <f t="shared" si="2"/>
        <v>903360</v>
      </c>
    </row>
    <row r="12" spans="1:44" ht="12.75">
      <c r="A12" s="16" t="s">
        <v>5</v>
      </c>
      <c r="B12" s="21">
        <v>470780</v>
      </c>
      <c r="C12" s="53">
        <f t="shared" si="0"/>
        <v>470780</v>
      </c>
      <c r="D12" s="21">
        <v>67060</v>
      </c>
      <c r="E12" s="21">
        <v>46540</v>
      </c>
      <c r="F12" s="55"/>
      <c r="G12" s="55"/>
      <c r="H12" s="21">
        <v>0</v>
      </c>
      <c r="I12" s="21">
        <v>29100</v>
      </c>
      <c r="J12" s="55"/>
      <c r="K12" s="21"/>
      <c r="L12" s="55"/>
      <c r="M12" s="55"/>
      <c r="N12" s="21">
        <v>0</v>
      </c>
      <c r="O12" s="55"/>
      <c r="P12" s="55"/>
      <c r="Q12" s="55"/>
      <c r="R12" s="55"/>
      <c r="S12" s="21">
        <v>55300</v>
      </c>
      <c r="T12" s="55"/>
      <c r="U12" s="21">
        <v>245920</v>
      </c>
      <c r="V12" s="21">
        <v>0</v>
      </c>
      <c r="W12" s="55"/>
      <c r="X12" s="21">
        <v>0</v>
      </c>
      <c r="Y12" s="55"/>
      <c r="Z12" s="55"/>
      <c r="AA12" s="21">
        <v>0</v>
      </c>
      <c r="AB12" s="55"/>
      <c r="AC12" s="55"/>
      <c r="AD12" s="21">
        <v>0</v>
      </c>
      <c r="AE12" s="21">
        <v>1900</v>
      </c>
      <c r="AF12" s="21">
        <v>4920</v>
      </c>
      <c r="AG12" s="21">
        <v>660</v>
      </c>
      <c r="AH12" s="21">
        <v>0</v>
      </c>
      <c r="AI12" s="55"/>
      <c r="AJ12" s="21">
        <v>11020</v>
      </c>
      <c r="AK12" s="21">
        <v>13380</v>
      </c>
      <c r="AL12" s="55"/>
      <c r="AM12" s="55"/>
      <c r="AN12" s="55"/>
      <c r="AO12" s="21">
        <v>0</v>
      </c>
      <c r="AP12" s="61">
        <f t="shared" si="3"/>
        <v>475800</v>
      </c>
      <c r="AQ12" s="38">
        <f t="shared" si="1"/>
        <v>0.5026516512075049</v>
      </c>
      <c r="AR12" s="43">
        <f t="shared" si="2"/>
        <v>946580</v>
      </c>
    </row>
    <row r="13" spans="1:44" ht="12.75">
      <c r="A13" s="16" t="s">
        <v>6</v>
      </c>
      <c r="B13" s="21">
        <v>418700</v>
      </c>
      <c r="C13" s="53">
        <f t="shared" si="0"/>
        <v>418700</v>
      </c>
      <c r="D13" s="21">
        <v>73240</v>
      </c>
      <c r="E13" s="21">
        <v>51900</v>
      </c>
      <c r="F13" s="55"/>
      <c r="G13" s="55"/>
      <c r="H13" s="21">
        <v>0</v>
      </c>
      <c r="I13" s="21">
        <v>33100</v>
      </c>
      <c r="J13" s="55"/>
      <c r="K13" s="21">
        <v>980</v>
      </c>
      <c r="L13" s="55"/>
      <c r="M13" s="55"/>
      <c r="N13" s="21">
        <v>0</v>
      </c>
      <c r="O13" s="55"/>
      <c r="P13" s="55"/>
      <c r="Q13" s="55"/>
      <c r="R13" s="55"/>
      <c r="S13" s="21">
        <v>48020</v>
      </c>
      <c r="T13" s="55"/>
      <c r="U13" s="21">
        <v>280940</v>
      </c>
      <c r="V13" s="21">
        <v>0</v>
      </c>
      <c r="W13" s="55"/>
      <c r="X13" s="21">
        <v>0</v>
      </c>
      <c r="Y13" s="55"/>
      <c r="Z13" s="55"/>
      <c r="AA13" s="21">
        <v>0</v>
      </c>
      <c r="AB13" s="55"/>
      <c r="AC13" s="55"/>
      <c r="AD13" s="21">
        <v>0</v>
      </c>
      <c r="AE13" s="21">
        <v>2620</v>
      </c>
      <c r="AF13" s="21">
        <v>0</v>
      </c>
      <c r="AG13" s="21">
        <v>0</v>
      </c>
      <c r="AH13" s="21">
        <v>0</v>
      </c>
      <c r="AI13" s="55"/>
      <c r="AJ13" s="21">
        <v>0</v>
      </c>
      <c r="AK13" s="21">
        <v>15000</v>
      </c>
      <c r="AL13" s="55"/>
      <c r="AM13" s="55"/>
      <c r="AN13" s="55"/>
      <c r="AO13" s="21">
        <v>10840</v>
      </c>
      <c r="AP13" s="61">
        <f t="shared" si="3"/>
        <v>516640</v>
      </c>
      <c r="AQ13" s="38">
        <f t="shared" si="1"/>
        <v>0.5523552932623431</v>
      </c>
      <c r="AR13" s="43">
        <f t="shared" si="2"/>
        <v>935340</v>
      </c>
    </row>
    <row r="14" spans="1:44" ht="12.75">
      <c r="A14" s="16" t="s">
        <v>7</v>
      </c>
      <c r="B14" s="21">
        <v>462820</v>
      </c>
      <c r="C14" s="53">
        <f t="shared" si="0"/>
        <v>462820</v>
      </c>
      <c r="D14" s="21">
        <v>59540</v>
      </c>
      <c r="E14" s="21">
        <v>0</v>
      </c>
      <c r="F14" s="55"/>
      <c r="G14" s="55"/>
      <c r="H14" s="21">
        <v>60140</v>
      </c>
      <c r="I14" s="21">
        <v>47300</v>
      </c>
      <c r="J14" s="55"/>
      <c r="K14" s="21"/>
      <c r="L14" s="55"/>
      <c r="M14" s="55"/>
      <c r="N14" s="21">
        <v>0</v>
      </c>
      <c r="O14" s="55"/>
      <c r="P14" s="55"/>
      <c r="Q14" s="55"/>
      <c r="R14" s="55"/>
      <c r="S14" s="21">
        <v>59960</v>
      </c>
      <c r="T14" s="55"/>
      <c r="U14" s="21">
        <v>261360</v>
      </c>
      <c r="V14" s="21">
        <v>0</v>
      </c>
      <c r="W14" s="55"/>
      <c r="X14" s="21">
        <v>0</v>
      </c>
      <c r="Y14" s="55"/>
      <c r="Z14" s="55"/>
      <c r="AA14" s="21">
        <v>0</v>
      </c>
      <c r="AB14" s="55"/>
      <c r="AC14" s="55"/>
      <c r="AD14" s="21">
        <v>0</v>
      </c>
      <c r="AE14" s="21">
        <v>900</v>
      </c>
      <c r="AF14" s="21">
        <v>0</v>
      </c>
      <c r="AG14" s="21">
        <v>0</v>
      </c>
      <c r="AH14" s="21">
        <v>0</v>
      </c>
      <c r="AI14" s="55"/>
      <c r="AJ14" s="21">
        <v>0</v>
      </c>
      <c r="AK14" s="21">
        <v>0</v>
      </c>
      <c r="AL14" s="55"/>
      <c r="AM14" s="55"/>
      <c r="AN14" s="55"/>
      <c r="AO14" s="21">
        <v>13980</v>
      </c>
      <c r="AP14" s="61">
        <f t="shared" si="3"/>
        <v>503180</v>
      </c>
      <c r="AQ14" s="38">
        <f t="shared" si="1"/>
        <v>0.5208902691511387</v>
      </c>
      <c r="AR14" s="43">
        <f t="shared" si="2"/>
        <v>966000</v>
      </c>
    </row>
    <row r="15" spans="1:44" ht="12.75">
      <c r="A15" s="16" t="s">
        <v>8</v>
      </c>
      <c r="B15" s="21">
        <v>461340</v>
      </c>
      <c r="C15" s="53">
        <f t="shared" si="0"/>
        <v>461340</v>
      </c>
      <c r="D15" s="21">
        <v>75180</v>
      </c>
      <c r="E15" s="21">
        <v>0</v>
      </c>
      <c r="F15" s="55"/>
      <c r="G15" s="55"/>
      <c r="H15" s="21">
        <v>46380</v>
      </c>
      <c r="I15" s="21">
        <v>43780</v>
      </c>
      <c r="J15" s="55"/>
      <c r="K15" s="21"/>
      <c r="L15" s="55"/>
      <c r="M15" s="55"/>
      <c r="N15" s="21">
        <v>0</v>
      </c>
      <c r="O15" s="55"/>
      <c r="P15" s="55"/>
      <c r="Q15" s="55"/>
      <c r="R15" s="55"/>
      <c r="S15" s="21">
        <v>52720</v>
      </c>
      <c r="T15" s="55"/>
      <c r="U15" s="21">
        <v>252660</v>
      </c>
      <c r="V15" s="21">
        <v>0</v>
      </c>
      <c r="W15" s="55"/>
      <c r="X15" s="21">
        <v>0</v>
      </c>
      <c r="Y15" s="55"/>
      <c r="Z15" s="55"/>
      <c r="AA15" s="21">
        <v>0</v>
      </c>
      <c r="AB15" s="55"/>
      <c r="AC15" s="55"/>
      <c r="AD15" s="21">
        <v>0</v>
      </c>
      <c r="AE15" s="21">
        <v>2740</v>
      </c>
      <c r="AF15" s="21">
        <v>5000</v>
      </c>
      <c r="AG15" s="21">
        <v>0</v>
      </c>
      <c r="AH15" s="21">
        <v>0</v>
      </c>
      <c r="AI15" s="55"/>
      <c r="AJ15" s="21">
        <v>22280</v>
      </c>
      <c r="AK15" s="21">
        <v>16020</v>
      </c>
      <c r="AL15" s="55"/>
      <c r="AM15" s="55"/>
      <c r="AN15" s="55"/>
      <c r="AO15" s="21">
        <v>15620</v>
      </c>
      <c r="AP15" s="61">
        <f t="shared" si="3"/>
        <v>532380</v>
      </c>
      <c r="AQ15" s="38">
        <f t="shared" si="1"/>
        <v>0.5357444753049149</v>
      </c>
      <c r="AR15" s="43">
        <f t="shared" si="2"/>
        <v>993720</v>
      </c>
    </row>
    <row r="16" spans="1:44" ht="12.75">
      <c r="A16" s="16" t="s">
        <v>9</v>
      </c>
      <c r="B16" s="21">
        <v>414320</v>
      </c>
      <c r="C16" s="53">
        <f t="shared" si="0"/>
        <v>414320</v>
      </c>
      <c r="D16" s="21">
        <v>61920</v>
      </c>
      <c r="E16" s="21">
        <v>0</v>
      </c>
      <c r="F16" s="55"/>
      <c r="G16" s="55"/>
      <c r="H16" s="21">
        <v>57620</v>
      </c>
      <c r="I16" s="21">
        <v>52300</v>
      </c>
      <c r="J16" s="55"/>
      <c r="K16" s="21"/>
      <c r="L16" s="55"/>
      <c r="M16" s="55"/>
      <c r="N16" s="21">
        <v>0</v>
      </c>
      <c r="O16" s="55"/>
      <c r="P16" s="55"/>
      <c r="Q16" s="55"/>
      <c r="R16" s="55"/>
      <c r="S16" s="21">
        <v>61420</v>
      </c>
      <c r="T16" s="55"/>
      <c r="U16" s="21">
        <v>260180</v>
      </c>
      <c r="V16" s="21">
        <v>0</v>
      </c>
      <c r="W16" s="55"/>
      <c r="X16" s="21">
        <v>0</v>
      </c>
      <c r="Y16" s="55"/>
      <c r="Z16" s="55"/>
      <c r="AA16" s="21">
        <v>0</v>
      </c>
      <c r="AB16" s="55"/>
      <c r="AC16" s="55"/>
      <c r="AD16" s="21">
        <v>480</v>
      </c>
      <c r="AE16" s="21">
        <v>660</v>
      </c>
      <c r="AF16" s="21">
        <v>6660</v>
      </c>
      <c r="AG16" s="21">
        <v>0</v>
      </c>
      <c r="AH16" s="21">
        <v>0</v>
      </c>
      <c r="AI16" s="55"/>
      <c r="AJ16" s="21">
        <v>0</v>
      </c>
      <c r="AK16" s="21">
        <v>35200</v>
      </c>
      <c r="AL16" s="55"/>
      <c r="AM16" s="55"/>
      <c r="AN16" s="55"/>
      <c r="AO16" s="21">
        <v>5660</v>
      </c>
      <c r="AP16" s="61">
        <f t="shared" si="3"/>
        <v>542100</v>
      </c>
      <c r="AQ16" s="38">
        <f t="shared" si="1"/>
        <v>0.5668011961272245</v>
      </c>
      <c r="AR16" s="43">
        <f t="shared" si="2"/>
        <v>956420</v>
      </c>
    </row>
    <row r="17" spans="1:44" ht="12.75">
      <c r="A17" s="16" t="s">
        <v>10</v>
      </c>
      <c r="B17" s="21">
        <v>426940</v>
      </c>
      <c r="C17" s="53">
        <f t="shared" si="0"/>
        <v>426940</v>
      </c>
      <c r="D17" s="21">
        <v>81900</v>
      </c>
      <c r="E17" s="21">
        <v>0</v>
      </c>
      <c r="F17" s="55"/>
      <c r="G17" s="55"/>
      <c r="H17" s="21">
        <v>53680</v>
      </c>
      <c r="I17" s="21">
        <v>39740</v>
      </c>
      <c r="J17" s="55"/>
      <c r="K17" s="21"/>
      <c r="L17" s="55"/>
      <c r="M17" s="55"/>
      <c r="N17" s="21">
        <v>0</v>
      </c>
      <c r="O17" s="55"/>
      <c r="P17" s="55">
        <v>4920</v>
      </c>
      <c r="Q17" s="55"/>
      <c r="R17" s="55"/>
      <c r="S17" s="21">
        <v>59240</v>
      </c>
      <c r="T17" s="55"/>
      <c r="U17" s="21">
        <v>240400</v>
      </c>
      <c r="V17" s="21">
        <v>0</v>
      </c>
      <c r="W17" s="55"/>
      <c r="X17" s="21">
        <v>880</v>
      </c>
      <c r="Y17" s="55"/>
      <c r="Z17" s="55"/>
      <c r="AA17" s="21">
        <v>0</v>
      </c>
      <c r="AB17" s="55"/>
      <c r="AC17" s="55"/>
      <c r="AD17" s="21">
        <v>140</v>
      </c>
      <c r="AE17" s="21"/>
      <c r="AF17" s="21">
        <v>6040</v>
      </c>
      <c r="AG17" s="21">
        <v>0</v>
      </c>
      <c r="AH17" s="21">
        <v>0</v>
      </c>
      <c r="AI17" s="55"/>
      <c r="AJ17" s="21">
        <v>25540</v>
      </c>
      <c r="AK17" s="21">
        <v>24600</v>
      </c>
      <c r="AL17" s="55"/>
      <c r="AM17" s="55"/>
      <c r="AN17" s="55"/>
      <c r="AO17" s="21">
        <v>0</v>
      </c>
      <c r="AP17" s="61">
        <f t="shared" si="3"/>
        <v>537080</v>
      </c>
      <c r="AQ17" s="38">
        <f t="shared" si="1"/>
        <v>0.5571253708429286</v>
      </c>
      <c r="AR17" s="43">
        <f t="shared" si="2"/>
        <v>964020</v>
      </c>
    </row>
    <row r="18" spans="1:44" ht="12.75">
      <c r="A18" s="16" t="s">
        <v>11</v>
      </c>
      <c r="B18" s="21">
        <v>456078</v>
      </c>
      <c r="C18" s="53">
        <f t="shared" si="0"/>
        <v>456078</v>
      </c>
      <c r="D18" s="21">
        <v>65020</v>
      </c>
      <c r="E18" s="21">
        <v>0</v>
      </c>
      <c r="F18" s="55"/>
      <c r="G18" s="55"/>
      <c r="H18" s="21">
        <v>46860</v>
      </c>
      <c r="I18" s="21">
        <v>37840</v>
      </c>
      <c r="J18" s="55"/>
      <c r="K18" s="21"/>
      <c r="L18" s="55"/>
      <c r="M18" s="55"/>
      <c r="N18" s="21">
        <v>0</v>
      </c>
      <c r="O18" s="55"/>
      <c r="P18" s="55">
        <v>24580</v>
      </c>
      <c r="Q18" s="55"/>
      <c r="R18" s="55"/>
      <c r="S18" s="21">
        <v>60340</v>
      </c>
      <c r="T18" s="55"/>
      <c r="U18" s="21">
        <v>244940</v>
      </c>
      <c r="V18" s="21">
        <v>0</v>
      </c>
      <c r="W18" s="55"/>
      <c r="X18" s="21">
        <v>440</v>
      </c>
      <c r="Y18" s="55"/>
      <c r="Z18" s="55"/>
      <c r="AA18" s="21">
        <v>0</v>
      </c>
      <c r="AB18" s="55"/>
      <c r="AC18" s="55"/>
      <c r="AD18" s="21">
        <v>420</v>
      </c>
      <c r="AE18" s="21"/>
      <c r="AF18" s="21">
        <v>5340</v>
      </c>
      <c r="AG18" s="21">
        <v>1300</v>
      </c>
      <c r="AH18" s="21">
        <v>0</v>
      </c>
      <c r="AI18" s="55"/>
      <c r="AJ18" s="21">
        <v>13740</v>
      </c>
      <c r="AK18" s="21">
        <v>30440</v>
      </c>
      <c r="AL18" s="55"/>
      <c r="AM18" s="55"/>
      <c r="AN18" s="55"/>
      <c r="AO18" s="21">
        <v>4880</v>
      </c>
      <c r="AP18" s="61">
        <f t="shared" si="3"/>
        <v>536140</v>
      </c>
      <c r="AQ18" s="38">
        <f t="shared" si="1"/>
        <v>0.5403449645138467</v>
      </c>
      <c r="AR18" s="43">
        <f t="shared" si="2"/>
        <v>992218</v>
      </c>
    </row>
    <row r="19" spans="1:44" ht="12.75">
      <c r="A19" s="16" t="s">
        <v>12</v>
      </c>
      <c r="B19" s="21">
        <v>437800</v>
      </c>
      <c r="C19" s="53">
        <f t="shared" si="0"/>
        <v>437800</v>
      </c>
      <c r="D19" s="21">
        <v>91740</v>
      </c>
      <c r="E19" s="21">
        <v>0</v>
      </c>
      <c r="F19" s="55"/>
      <c r="G19" s="55"/>
      <c r="H19" s="21">
        <v>59660</v>
      </c>
      <c r="I19" s="21">
        <v>33760</v>
      </c>
      <c r="J19" s="55"/>
      <c r="K19" s="21"/>
      <c r="L19" s="55"/>
      <c r="M19" s="55"/>
      <c r="N19" s="21">
        <v>0</v>
      </c>
      <c r="O19" s="55"/>
      <c r="P19" s="55">
        <v>16460</v>
      </c>
      <c r="Q19" s="55"/>
      <c r="R19" s="55"/>
      <c r="S19" s="21">
        <v>43260</v>
      </c>
      <c r="T19" s="55"/>
      <c r="U19" s="21">
        <v>208460</v>
      </c>
      <c r="V19" s="21">
        <v>0</v>
      </c>
      <c r="W19" s="55"/>
      <c r="X19" s="21">
        <v>420</v>
      </c>
      <c r="Y19" s="55"/>
      <c r="Z19" s="55"/>
      <c r="AA19" s="21">
        <v>0</v>
      </c>
      <c r="AB19" s="55"/>
      <c r="AC19" s="55"/>
      <c r="AD19" s="21">
        <v>0</v>
      </c>
      <c r="AE19" s="21"/>
      <c r="AF19" s="21">
        <v>7600</v>
      </c>
      <c r="AG19" s="21">
        <v>840</v>
      </c>
      <c r="AH19" s="21">
        <v>0</v>
      </c>
      <c r="AI19" s="55"/>
      <c r="AJ19" s="21">
        <v>0</v>
      </c>
      <c r="AK19" s="21">
        <v>13340</v>
      </c>
      <c r="AL19" s="55"/>
      <c r="AM19" s="55"/>
      <c r="AN19" s="55"/>
      <c r="AO19" s="21">
        <v>1880</v>
      </c>
      <c r="AP19" s="61">
        <f t="shared" si="3"/>
        <v>477420</v>
      </c>
      <c r="AQ19" s="38">
        <f t="shared" si="1"/>
        <v>0.5216450689451717</v>
      </c>
      <c r="AR19" s="43">
        <f t="shared" si="2"/>
        <v>915220</v>
      </c>
    </row>
    <row r="20" spans="1:44" ht="12.75">
      <c r="A20" s="16" t="s">
        <v>13</v>
      </c>
      <c r="B20" s="21">
        <v>557740</v>
      </c>
      <c r="C20" s="53">
        <f t="shared" si="0"/>
        <v>557740</v>
      </c>
      <c r="D20" s="21">
        <v>89708</v>
      </c>
      <c r="E20" s="21">
        <v>0</v>
      </c>
      <c r="F20" s="55"/>
      <c r="G20" s="55"/>
      <c r="H20" s="21">
        <v>47820</v>
      </c>
      <c r="I20" s="21">
        <v>42980</v>
      </c>
      <c r="J20" s="55"/>
      <c r="K20" s="21"/>
      <c r="L20" s="55"/>
      <c r="M20" s="55"/>
      <c r="N20" s="21">
        <v>0</v>
      </c>
      <c r="O20" s="55"/>
      <c r="P20" s="55">
        <v>25280</v>
      </c>
      <c r="Q20" s="55"/>
      <c r="R20" s="55"/>
      <c r="S20" s="21">
        <v>93740</v>
      </c>
      <c r="T20" s="55"/>
      <c r="U20" s="21">
        <v>222380</v>
      </c>
      <c r="V20" s="21">
        <v>2460</v>
      </c>
      <c r="W20" s="55"/>
      <c r="X20" s="21">
        <v>0</v>
      </c>
      <c r="Y20" s="55"/>
      <c r="Z20" s="55"/>
      <c r="AA20" s="21">
        <v>0</v>
      </c>
      <c r="AB20" s="55"/>
      <c r="AC20" s="55"/>
      <c r="AD20" s="21">
        <v>0</v>
      </c>
      <c r="AE20" s="21"/>
      <c r="AF20" s="21">
        <v>7973</v>
      </c>
      <c r="AG20" s="21">
        <v>0</v>
      </c>
      <c r="AH20" s="21">
        <v>7623</v>
      </c>
      <c r="AI20" s="55"/>
      <c r="AJ20" s="21">
        <v>14280</v>
      </c>
      <c r="AK20" s="21">
        <v>25040</v>
      </c>
      <c r="AL20" s="55"/>
      <c r="AM20" s="55"/>
      <c r="AN20" s="55"/>
      <c r="AO20" s="21">
        <v>4200</v>
      </c>
      <c r="AP20" s="61">
        <f t="shared" si="3"/>
        <v>583484</v>
      </c>
      <c r="AQ20" s="38">
        <f t="shared" si="1"/>
        <v>0.5112791178594212</v>
      </c>
      <c r="AR20" s="43">
        <f t="shared" si="2"/>
        <v>1141224</v>
      </c>
    </row>
    <row r="21" spans="1:44" ht="12.75">
      <c r="A21" s="16"/>
      <c r="B21" s="21"/>
      <c r="C21" s="54"/>
      <c r="D21" s="21"/>
      <c r="E21" s="21"/>
      <c r="F21" s="55"/>
      <c r="G21" s="55"/>
      <c r="H21" s="21"/>
      <c r="I21" s="31"/>
      <c r="J21" s="55"/>
      <c r="K21" s="21"/>
      <c r="L21" s="55"/>
      <c r="M21" s="55"/>
      <c r="N21" s="31"/>
      <c r="O21" s="55"/>
      <c r="P21" s="55"/>
      <c r="Q21" s="55"/>
      <c r="R21" s="55"/>
      <c r="S21" s="32"/>
      <c r="T21" s="55"/>
      <c r="U21" s="31"/>
      <c r="V21" s="31"/>
      <c r="W21" s="55"/>
      <c r="X21" s="31"/>
      <c r="Y21" s="55"/>
      <c r="Z21" s="55"/>
      <c r="AA21" s="26"/>
      <c r="AB21" s="55"/>
      <c r="AC21" s="55"/>
      <c r="AD21" s="21"/>
      <c r="AE21" s="21"/>
      <c r="AF21" s="21"/>
      <c r="AG21" s="21"/>
      <c r="AH21" s="21"/>
      <c r="AI21" s="55"/>
      <c r="AJ21" s="21"/>
      <c r="AK21" s="21"/>
      <c r="AL21" s="55"/>
      <c r="AM21" s="55"/>
      <c r="AN21" s="55"/>
      <c r="AO21" s="21"/>
      <c r="AP21" s="61">
        <f>SUM(D21:AO21)</f>
        <v>0</v>
      </c>
      <c r="AQ21" s="39"/>
      <c r="AR21" s="41"/>
    </row>
    <row r="22" spans="1:44" ht="13.5" thickBot="1">
      <c r="A22" s="20" t="s">
        <v>19</v>
      </c>
      <c r="B22" s="21">
        <f>SUM(B9:B20)</f>
        <v>5295458</v>
      </c>
      <c r="C22" s="53">
        <f>B22</f>
        <v>5295458</v>
      </c>
      <c r="D22" s="21">
        <f>SUM(D9:D21)</f>
        <v>857268</v>
      </c>
      <c r="E22" s="21">
        <f aca="true" t="shared" si="4" ref="E22:AO22">SUM(E9:E21)</f>
        <v>239787</v>
      </c>
      <c r="F22" s="21">
        <f t="shared" si="4"/>
        <v>0</v>
      </c>
      <c r="G22" s="21">
        <f t="shared" si="4"/>
        <v>0</v>
      </c>
      <c r="H22" s="21">
        <v>372160</v>
      </c>
      <c r="I22" s="21">
        <f t="shared" si="4"/>
        <v>479620</v>
      </c>
      <c r="J22" s="21">
        <f t="shared" si="4"/>
        <v>0</v>
      </c>
      <c r="K22" s="21">
        <f t="shared" si="4"/>
        <v>980</v>
      </c>
      <c r="L22" s="21">
        <f t="shared" si="4"/>
        <v>0</v>
      </c>
      <c r="M22" s="21">
        <f t="shared" si="4"/>
        <v>0</v>
      </c>
      <c r="N22" s="21">
        <f t="shared" si="4"/>
        <v>49250</v>
      </c>
      <c r="O22" s="21">
        <f t="shared" si="4"/>
        <v>0</v>
      </c>
      <c r="P22" s="21">
        <f t="shared" si="4"/>
        <v>71240</v>
      </c>
      <c r="Q22" s="21">
        <f t="shared" si="4"/>
        <v>0</v>
      </c>
      <c r="R22" s="21">
        <f t="shared" si="4"/>
        <v>0</v>
      </c>
      <c r="S22" s="21">
        <f t="shared" si="4"/>
        <v>667940</v>
      </c>
      <c r="T22" s="21">
        <f t="shared" si="4"/>
        <v>0</v>
      </c>
      <c r="U22" s="21">
        <f t="shared" si="4"/>
        <v>2839260</v>
      </c>
      <c r="V22" s="21">
        <f t="shared" si="4"/>
        <v>2460</v>
      </c>
      <c r="W22" s="21">
        <f t="shared" si="4"/>
        <v>0</v>
      </c>
      <c r="X22" s="21">
        <f t="shared" si="4"/>
        <v>1740</v>
      </c>
      <c r="Y22" s="21">
        <f t="shared" si="4"/>
        <v>0</v>
      </c>
      <c r="Z22" s="21">
        <f t="shared" si="4"/>
        <v>0</v>
      </c>
      <c r="AA22" s="21">
        <f t="shared" si="4"/>
        <v>0</v>
      </c>
      <c r="AB22" s="21">
        <f t="shared" si="4"/>
        <v>0</v>
      </c>
      <c r="AC22" s="21">
        <f t="shared" si="4"/>
        <v>0</v>
      </c>
      <c r="AD22" s="21">
        <f t="shared" si="4"/>
        <v>1040</v>
      </c>
      <c r="AE22" s="21">
        <f t="shared" si="4"/>
        <v>15840</v>
      </c>
      <c r="AF22" s="21">
        <f t="shared" si="4"/>
        <v>60113</v>
      </c>
      <c r="AG22" s="21">
        <f t="shared" si="4"/>
        <v>2800</v>
      </c>
      <c r="AH22" s="21">
        <f t="shared" si="4"/>
        <v>7623</v>
      </c>
      <c r="AI22" s="21">
        <f t="shared" si="4"/>
        <v>0</v>
      </c>
      <c r="AJ22" s="21">
        <f t="shared" si="4"/>
        <v>146840</v>
      </c>
      <c r="AK22" s="21">
        <f t="shared" si="4"/>
        <v>263840</v>
      </c>
      <c r="AL22" s="21">
        <f t="shared" si="4"/>
        <v>0</v>
      </c>
      <c r="AM22" s="21">
        <f t="shared" si="4"/>
        <v>0</v>
      </c>
      <c r="AN22" s="21">
        <f t="shared" si="4"/>
        <v>0</v>
      </c>
      <c r="AO22" s="21">
        <f t="shared" si="4"/>
        <v>74140</v>
      </c>
      <c r="AP22" s="63">
        <f>SUM(AP9:AP21)</f>
        <v>6153941</v>
      </c>
      <c r="AQ22" s="40">
        <f>AP22/(C22+AP22)</f>
        <v>0.5374903084432642</v>
      </c>
      <c r="AR22" s="44">
        <f>C22+AP22</f>
        <v>11449399</v>
      </c>
    </row>
    <row r="23" ht="12.75">
      <c r="H23" s="27"/>
    </row>
    <row r="26" spans="36:38" ht="12.75">
      <c r="AJ26">
        <v>7973</v>
      </c>
      <c r="AL26">
        <v>7323</v>
      </c>
    </row>
    <row r="27" spans="36:38" ht="12.75">
      <c r="AJ27">
        <v>300</v>
      </c>
      <c r="AL27">
        <v>300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R22"/>
  <sheetViews>
    <sheetView zoomScale="90" zoomScaleNormal="90" zoomScalePageLayoutView="0" workbookViewId="0" topLeftCell="A1">
      <pane xSplit="1" topLeftCell="N1" activePane="topRight" state="frozen"/>
      <selection pane="topLeft" activeCell="A1" sqref="A1"/>
      <selection pane="topRight" activeCell="AK22" sqref="AK22"/>
    </sheetView>
  </sheetViews>
  <sheetFormatPr defaultColWidth="9.140625" defaultRowHeight="12.75"/>
  <cols>
    <col min="2" max="2" width="12.8515625" style="0" customWidth="1"/>
    <col min="3" max="3" width="21.140625" style="0" bestFit="1" customWidth="1"/>
    <col min="4" max="4" width="10.140625" style="0" customWidth="1"/>
    <col min="7" max="7" width="11.421875" style="0" customWidth="1"/>
    <col min="16" max="16" width="9.00390625" style="0" customWidth="1"/>
    <col min="17" max="17" width="8.7109375" style="0" customWidth="1"/>
    <col min="18" max="18" width="8.8515625" style="0" bestFit="1" customWidth="1"/>
    <col min="29" max="29" width="11.57421875" style="0" customWidth="1"/>
  </cols>
  <sheetData>
    <row r="1" spans="1:31" ht="33">
      <c r="A1" s="2"/>
      <c r="B1" s="3" t="s">
        <v>15</v>
      </c>
      <c r="C1" s="4">
        <v>5.61</v>
      </c>
      <c r="E1" s="56" t="s">
        <v>93</v>
      </c>
      <c r="F1" s="5"/>
      <c r="G1" s="24"/>
      <c r="H1" s="24"/>
      <c r="I1" s="24"/>
      <c r="J1" s="24"/>
      <c r="K1" s="24"/>
      <c r="L1" s="24"/>
      <c r="M1" s="24"/>
      <c r="N1" s="24"/>
      <c r="O1" s="24"/>
      <c r="P1" s="24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2.75">
      <c r="A2" s="7"/>
      <c r="B2" s="8" t="s">
        <v>0</v>
      </c>
      <c r="C2" s="9">
        <v>11873</v>
      </c>
      <c r="E2" s="5"/>
      <c r="F2" s="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2.75">
      <c r="A3" s="7"/>
      <c r="B3" s="10" t="s">
        <v>27</v>
      </c>
      <c r="C3" s="30">
        <f>C4/C2</f>
        <v>28.993514697212163</v>
      </c>
      <c r="E3" s="5"/>
      <c r="F3" s="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2.75">
      <c r="A4" s="7"/>
      <c r="B4" s="10" t="s">
        <v>16</v>
      </c>
      <c r="C4" s="9">
        <f>H22+AH22</f>
        <v>344240</v>
      </c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2.75">
      <c r="A5" s="7"/>
      <c r="B5" s="10" t="s">
        <v>22</v>
      </c>
      <c r="C5" s="9">
        <f>H22</f>
        <v>342040</v>
      </c>
      <c r="E5" s="5"/>
      <c r="F5" s="5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2.75">
      <c r="A6" s="7"/>
      <c r="B6" s="10" t="s">
        <v>17</v>
      </c>
      <c r="C6" s="9">
        <f>AH22</f>
        <v>2200</v>
      </c>
      <c r="E6" s="5"/>
      <c r="F6" s="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3.5" thickBot="1">
      <c r="A7" s="7"/>
      <c r="B7" s="11" t="s">
        <v>1</v>
      </c>
      <c r="C7" s="12">
        <f>C6/C4</f>
        <v>0.006390890076690681</v>
      </c>
      <c r="E7" s="5"/>
      <c r="F7" s="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44" ht="48">
      <c r="A8" s="6" t="s">
        <v>35</v>
      </c>
      <c r="B8" s="13" t="s">
        <v>31</v>
      </c>
      <c r="C8" s="14" t="s">
        <v>18</v>
      </c>
      <c r="D8" s="28" t="s">
        <v>46</v>
      </c>
      <c r="E8" s="28" t="s">
        <v>47</v>
      </c>
      <c r="F8" s="28" t="s">
        <v>38</v>
      </c>
      <c r="G8" s="28" t="s">
        <v>73</v>
      </c>
      <c r="H8" s="28" t="s">
        <v>49</v>
      </c>
      <c r="I8" s="28" t="s">
        <v>50</v>
      </c>
      <c r="J8" s="28" t="s">
        <v>40</v>
      </c>
      <c r="K8" s="28" t="s">
        <v>48</v>
      </c>
      <c r="L8" s="28" t="s">
        <v>76</v>
      </c>
      <c r="M8" s="28" t="s">
        <v>41</v>
      </c>
      <c r="N8" s="28" t="s">
        <v>44</v>
      </c>
      <c r="O8" s="28" t="s">
        <v>68</v>
      </c>
      <c r="P8" s="28" t="s">
        <v>42</v>
      </c>
      <c r="Q8" s="28" t="s">
        <v>43</v>
      </c>
      <c r="R8" s="28" t="s">
        <v>45</v>
      </c>
      <c r="S8" s="28" t="s">
        <v>51</v>
      </c>
      <c r="T8" s="28" t="s">
        <v>82</v>
      </c>
      <c r="U8" s="28" t="s">
        <v>52</v>
      </c>
      <c r="V8" s="28" t="s">
        <v>54</v>
      </c>
      <c r="W8" s="28" t="s">
        <v>69</v>
      </c>
      <c r="X8" s="28" t="s">
        <v>55</v>
      </c>
      <c r="Y8" s="28" t="s">
        <v>56</v>
      </c>
      <c r="Z8" s="29" t="s">
        <v>72</v>
      </c>
      <c r="AA8" s="28" t="s">
        <v>57</v>
      </c>
      <c r="AB8" s="28" t="s">
        <v>60</v>
      </c>
      <c r="AC8" s="28" t="s">
        <v>61</v>
      </c>
      <c r="AD8" s="28" t="s">
        <v>58</v>
      </c>
      <c r="AE8" s="28" t="s">
        <v>59</v>
      </c>
      <c r="AF8" s="28" t="s">
        <v>67</v>
      </c>
      <c r="AG8" s="28" t="s">
        <v>62</v>
      </c>
      <c r="AH8" s="29" t="s">
        <v>63</v>
      </c>
      <c r="AI8" s="28" t="s">
        <v>53</v>
      </c>
      <c r="AJ8" s="29" t="s">
        <v>64</v>
      </c>
      <c r="AK8" s="29" t="s">
        <v>65</v>
      </c>
      <c r="AL8" s="29" t="s">
        <v>37</v>
      </c>
      <c r="AM8" s="52" t="s">
        <v>78</v>
      </c>
      <c r="AN8" s="28" t="s">
        <v>86</v>
      </c>
      <c r="AO8" s="49" t="s">
        <v>66</v>
      </c>
      <c r="AP8" s="15" t="s">
        <v>20</v>
      </c>
      <c r="AQ8" s="37" t="s">
        <v>14</v>
      </c>
      <c r="AR8" s="42" t="s">
        <v>30</v>
      </c>
    </row>
    <row r="9" spans="1:44" ht="12.75">
      <c r="A9" s="16" t="s">
        <v>2</v>
      </c>
      <c r="B9" s="21">
        <v>161480</v>
      </c>
      <c r="C9" s="53">
        <f>B9</f>
        <v>161480</v>
      </c>
      <c r="D9" s="21">
        <v>0</v>
      </c>
      <c r="E9" s="55"/>
      <c r="F9" s="55"/>
      <c r="G9" s="55"/>
      <c r="H9" s="21">
        <v>28880</v>
      </c>
      <c r="I9" s="21">
        <v>26500</v>
      </c>
      <c r="J9" s="55"/>
      <c r="K9" s="55"/>
      <c r="L9" s="55"/>
      <c r="M9" s="55"/>
      <c r="N9" s="55"/>
      <c r="O9" s="55"/>
      <c r="P9" s="21">
        <v>145060</v>
      </c>
      <c r="Q9" s="55"/>
      <c r="R9" s="55"/>
      <c r="S9" s="21">
        <v>35940</v>
      </c>
      <c r="T9" s="55"/>
      <c r="U9" s="21">
        <v>100400</v>
      </c>
      <c r="V9" s="55"/>
      <c r="W9" s="55"/>
      <c r="X9" s="21">
        <v>0</v>
      </c>
      <c r="Y9" s="21">
        <v>0</v>
      </c>
      <c r="Z9" s="55"/>
      <c r="AA9" s="21">
        <v>0</v>
      </c>
      <c r="AB9" s="55"/>
      <c r="AC9" s="21">
        <v>0</v>
      </c>
      <c r="AD9" s="21">
        <v>0</v>
      </c>
      <c r="AE9" s="21">
        <v>0</v>
      </c>
      <c r="AF9" s="21">
        <v>0</v>
      </c>
      <c r="AG9" s="21">
        <v>540</v>
      </c>
      <c r="AH9" s="21">
        <v>0</v>
      </c>
      <c r="AI9" s="55"/>
      <c r="AJ9" s="21">
        <v>7720</v>
      </c>
      <c r="AK9" s="21">
        <v>29740</v>
      </c>
      <c r="AL9" s="55"/>
      <c r="AM9" s="55"/>
      <c r="AN9" s="55"/>
      <c r="AO9" s="21">
        <v>3040</v>
      </c>
      <c r="AP9" s="61">
        <f>SUM(D9:AO9)</f>
        <v>377820</v>
      </c>
      <c r="AQ9" s="38">
        <f aca="true" t="shared" si="0" ref="AQ9:AQ20">AP9/(C9+AP9)</f>
        <v>0.7005748192100871</v>
      </c>
      <c r="AR9" s="43">
        <f aca="true" t="shared" si="1" ref="AR9:AR20">C9+AP9</f>
        <v>539300</v>
      </c>
    </row>
    <row r="10" spans="1:44" ht="12.75">
      <c r="A10" s="16" t="s">
        <v>3</v>
      </c>
      <c r="B10" s="21">
        <v>125880</v>
      </c>
      <c r="C10" s="53">
        <f aca="true" t="shared" si="2" ref="C10:C22">B10</f>
        <v>125880</v>
      </c>
      <c r="D10" s="21">
        <v>0</v>
      </c>
      <c r="E10" s="55"/>
      <c r="F10" s="55"/>
      <c r="G10" s="55"/>
      <c r="H10" s="21">
        <v>22600</v>
      </c>
      <c r="I10" s="21">
        <v>16260</v>
      </c>
      <c r="J10" s="55"/>
      <c r="K10" s="55"/>
      <c r="L10" s="55"/>
      <c r="M10" s="55"/>
      <c r="N10" s="55"/>
      <c r="O10" s="55"/>
      <c r="P10" s="21">
        <v>123000</v>
      </c>
      <c r="Q10" s="55"/>
      <c r="R10" s="55"/>
      <c r="S10" s="21">
        <v>30960</v>
      </c>
      <c r="T10" s="55"/>
      <c r="U10" s="21">
        <v>97400</v>
      </c>
      <c r="V10" s="55"/>
      <c r="W10" s="55"/>
      <c r="X10" s="21">
        <v>1460</v>
      </c>
      <c r="Y10" s="21">
        <v>100</v>
      </c>
      <c r="Z10" s="55"/>
      <c r="AA10" s="21">
        <v>200</v>
      </c>
      <c r="AB10" s="55"/>
      <c r="AC10" s="21">
        <v>0</v>
      </c>
      <c r="AD10" s="21">
        <v>1400</v>
      </c>
      <c r="AE10" s="21">
        <v>2680</v>
      </c>
      <c r="AF10" s="21">
        <v>4840</v>
      </c>
      <c r="AG10" s="21">
        <v>0</v>
      </c>
      <c r="AH10" s="21">
        <v>1060</v>
      </c>
      <c r="AI10" s="55"/>
      <c r="AJ10" s="21">
        <v>18200</v>
      </c>
      <c r="AK10" s="21">
        <v>9120</v>
      </c>
      <c r="AL10" s="55"/>
      <c r="AM10" s="55"/>
      <c r="AN10" s="55"/>
      <c r="AO10" s="21">
        <v>2560</v>
      </c>
      <c r="AP10" s="61">
        <f aca="true" t="shared" si="3" ref="AP10:AP20">SUM(D10:AO10)</f>
        <v>331840</v>
      </c>
      <c r="AQ10" s="38">
        <f t="shared" si="0"/>
        <v>0.7249847068076554</v>
      </c>
      <c r="AR10" s="43">
        <f t="shared" si="1"/>
        <v>457720</v>
      </c>
    </row>
    <row r="11" spans="1:44" ht="12.75">
      <c r="A11" s="16" t="s">
        <v>4</v>
      </c>
      <c r="B11" s="21">
        <v>163280</v>
      </c>
      <c r="C11" s="53">
        <f t="shared" si="2"/>
        <v>163280</v>
      </c>
      <c r="D11" s="21">
        <v>0</v>
      </c>
      <c r="E11" s="55"/>
      <c r="F11" s="55"/>
      <c r="G11" s="55"/>
      <c r="H11" s="21">
        <v>28740</v>
      </c>
      <c r="I11" s="21">
        <v>22880</v>
      </c>
      <c r="J11" s="55"/>
      <c r="K11" s="55"/>
      <c r="L11" s="55"/>
      <c r="M11" s="55"/>
      <c r="N11" s="55"/>
      <c r="O11" s="55"/>
      <c r="P11" s="21">
        <v>124260</v>
      </c>
      <c r="Q11" s="55"/>
      <c r="R11" s="55"/>
      <c r="S11" s="21">
        <v>35100</v>
      </c>
      <c r="T11" s="55"/>
      <c r="U11" s="21">
        <v>112320</v>
      </c>
      <c r="V11" s="55"/>
      <c r="W11" s="55"/>
      <c r="X11" s="21">
        <v>1380</v>
      </c>
      <c r="Y11" s="21">
        <v>0</v>
      </c>
      <c r="Z11" s="55"/>
      <c r="AA11" s="21">
        <v>40</v>
      </c>
      <c r="AB11" s="55"/>
      <c r="AC11" s="21">
        <v>340</v>
      </c>
      <c r="AD11" s="21">
        <v>1900</v>
      </c>
      <c r="AE11" s="21">
        <v>700</v>
      </c>
      <c r="AF11" s="21">
        <v>4340</v>
      </c>
      <c r="AG11" s="21">
        <v>540</v>
      </c>
      <c r="AH11" s="21"/>
      <c r="AI11" s="55"/>
      <c r="AJ11" s="21">
        <v>10340</v>
      </c>
      <c r="AK11" s="21">
        <v>45280</v>
      </c>
      <c r="AL11" s="55"/>
      <c r="AM11" s="55"/>
      <c r="AN11" s="55"/>
      <c r="AO11" s="21">
        <v>2280</v>
      </c>
      <c r="AP11" s="61">
        <f t="shared" si="3"/>
        <v>390440</v>
      </c>
      <c r="AQ11" s="38">
        <f t="shared" si="0"/>
        <v>0.7051217221700499</v>
      </c>
      <c r="AR11" s="43">
        <f t="shared" si="1"/>
        <v>553720</v>
      </c>
    </row>
    <row r="12" spans="1:44" ht="12.75">
      <c r="A12" s="16" t="s">
        <v>5</v>
      </c>
      <c r="B12" s="21">
        <v>140180</v>
      </c>
      <c r="C12" s="53">
        <f t="shared" si="2"/>
        <v>140180</v>
      </c>
      <c r="D12" s="21">
        <v>0</v>
      </c>
      <c r="E12" s="55"/>
      <c r="F12" s="55"/>
      <c r="G12" s="55"/>
      <c r="H12" s="21">
        <v>23020</v>
      </c>
      <c r="I12" s="21">
        <v>24980</v>
      </c>
      <c r="J12" s="55"/>
      <c r="K12" s="55"/>
      <c r="L12" s="55"/>
      <c r="M12" s="55"/>
      <c r="N12" s="55"/>
      <c r="O12" s="55"/>
      <c r="P12" s="21">
        <v>127600</v>
      </c>
      <c r="Q12" s="55"/>
      <c r="R12" s="55"/>
      <c r="S12" s="21">
        <v>32620</v>
      </c>
      <c r="T12" s="55"/>
      <c r="U12" s="21">
        <v>119420</v>
      </c>
      <c r="V12" s="55"/>
      <c r="W12" s="55"/>
      <c r="X12" s="21">
        <v>0</v>
      </c>
      <c r="Y12" s="21">
        <v>100</v>
      </c>
      <c r="Z12" s="55"/>
      <c r="AA12" s="21">
        <v>0</v>
      </c>
      <c r="AB12" s="55"/>
      <c r="AC12" s="21">
        <v>200</v>
      </c>
      <c r="AD12" s="21"/>
      <c r="AE12" s="21"/>
      <c r="AF12" s="21">
        <v>2060</v>
      </c>
      <c r="AG12" s="21">
        <v>780</v>
      </c>
      <c r="AH12" s="21"/>
      <c r="AI12" s="55"/>
      <c r="AJ12" s="21">
        <v>21440</v>
      </c>
      <c r="AK12" s="21">
        <v>12340</v>
      </c>
      <c r="AL12" s="55"/>
      <c r="AM12" s="55"/>
      <c r="AN12" s="55"/>
      <c r="AO12" s="21">
        <v>2040</v>
      </c>
      <c r="AP12" s="61">
        <f t="shared" si="3"/>
        <v>366600</v>
      </c>
      <c r="AQ12" s="38">
        <f t="shared" si="0"/>
        <v>0.7233908204743675</v>
      </c>
      <c r="AR12" s="43">
        <f t="shared" si="1"/>
        <v>506780</v>
      </c>
    </row>
    <row r="13" spans="1:44" ht="12.75">
      <c r="A13" s="16" t="s">
        <v>6</v>
      </c>
      <c r="B13" s="21">
        <v>152690</v>
      </c>
      <c r="C13" s="53">
        <f t="shared" si="2"/>
        <v>152690</v>
      </c>
      <c r="D13" s="21">
        <v>0</v>
      </c>
      <c r="E13" s="55"/>
      <c r="F13" s="55"/>
      <c r="G13" s="55"/>
      <c r="H13" s="21">
        <v>25220</v>
      </c>
      <c r="I13" s="21">
        <v>19340</v>
      </c>
      <c r="J13" s="55"/>
      <c r="K13" s="55"/>
      <c r="L13" s="55"/>
      <c r="M13" s="55"/>
      <c r="N13" s="55"/>
      <c r="O13" s="55"/>
      <c r="P13" s="21">
        <v>121300</v>
      </c>
      <c r="Q13" s="55"/>
      <c r="R13" s="55"/>
      <c r="S13" s="21">
        <v>37680</v>
      </c>
      <c r="T13" s="55"/>
      <c r="U13" s="21">
        <v>127260</v>
      </c>
      <c r="V13" s="55"/>
      <c r="W13" s="55"/>
      <c r="X13" s="21">
        <v>0</v>
      </c>
      <c r="Y13" s="21">
        <v>100</v>
      </c>
      <c r="Z13" s="55"/>
      <c r="AA13" s="21">
        <v>100</v>
      </c>
      <c r="AB13" s="55"/>
      <c r="AC13" s="21"/>
      <c r="AD13" s="21">
        <v>1800</v>
      </c>
      <c r="AE13" s="21">
        <v>700</v>
      </c>
      <c r="AF13" s="21">
        <v>2420</v>
      </c>
      <c r="AG13" s="21">
        <v>720</v>
      </c>
      <c r="AH13" s="21"/>
      <c r="AI13" s="55"/>
      <c r="AJ13" s="21">
        <v>20380</v>
      </c>
      <c r="AK13" s="21">
        <v>17020</v>
      </c>
      <c r="AL13" s="55"/>
      <c r="AM13" s="55"/>
      <c r="AN13" s="55"/>
      <c r="AO13" s="21">
        <v>2280</v>
      </c>
      <c r="AP13" s="61">
        <f t="shared" si="3"/>
        <v>376320</v>
      </c>
      <c r="AQ13" s="38">
        <f t="shared" si="0"/>
        <v>0.7113665148106841</v>
      </c>
      <c r="AR13" s="43">
        <f t="shared" si="1"/>
        <v>529010</v>
      </c>
    </row>
    <row r="14" spans="1:44" ht="12.75">
      <c r="A14" s="16" t="s">
        <v>7</v>
      </c>
      <c r="B14" s="21">
        <v>117920</v>
      </c>
      <c r="C14" s="53">
        <f t="shared" si="2"/>
        <v>117920</v>
      </c>
      <c r="D14" s="21">
        <v>0</v>
      </c>
      <c r="E14" s="55"/>
      <c r="F14" s="55"/>
      <c r="G14" s="55"/>
      <c r="H14" s="21">
        <v>34880</v>
      </c>
      <c r="I14" s="21">
        <v>22680</v>
      </c>
      <c r="J14" s="55"/>
      <c r="K14" s="55"/>
      <c r="L14" s="55"/>
      <c r="M14" s="55"/>
      <c r="N14" s="55"/>
      <c r="O14" s="55"/>
      <c r="P14" s="21">
        <v>72780</v>
      </c>
      <c r="Q14" s="55"/>
      <c r="R14" s="55"/>
      <c r="S14" s="21">
        <v>37580</v>
      </c>
      <c r="T14" s="55"/>
      <c r="U14" s="21">
        <v>142910</v>
      </c>
      <c r="V14" s="55"/>
      <c r="W14" s="55"/>
      <c r="X14" s="21">
        <v>0</v>
      </c>
      <c r="Y14" s="21">
        <v>0</v>
      </c>
      <c r="Z14" s="55"/>
      <c r="AA14" s="21">
        <v>220</v>
      </c>
      <c r="AB14" s="55"/>
      <c r="AC14" s="21"/>
      <c r="AD14" s="21"/>
      <c r="AE14" s="21"/>
      <c r="AF14" s="21">
        <v>3680</v>
      </c>
      <c r="AG14" s="21">
        <v>640</v>
      </c>
      <c r="AH14" s="21"/>
      <c r="AI14" s="55"/>
      <c r="AJ14" s="21">
        <v>13860</v>
      </c>
      <c r="AK14" s="21">
        <v>12920</v>
      </c>
      <c r="AL14" s="55"/>
      <c r="AM14" s="55"/>
      <c r="AN14" s="55"/>
      <c r="AO14" s="21">
        <v>4860</v>
      </c>
      <c r="AP14" s="61">
        <f t="shared" si="3"/>
        <v>347010</v>
      </c>
      <c r="AQ14" s="38">
        <f t="shared" si="0"/>
        <v>0.7463704213537522</v>
      </c>
      <c r="AR14" s="43">
        <f t="shared" si="1"/>
        <v>464930</v>
      </c>
    </row>
    <row r="15" spans="1:44" ht="12.75">
      <c r="A15" s="16" t="s">
        <v>8</v>
      </c>
      <c r="B15" s="21">
        <v>110230</v>
      </c>
      <c r="C15" s="53">
        <f t="shared" si="2"/>
        <v>110230</v>
      </c>
      <c r="D15" s="21">
        <v>0</v>
      </c>
      <c r="E15" s="55"/>
      <c r="F15" s="55"/>
      <c r="G15" s="55"/>
      <c r="H15" s="21">
        <v>27820</v>
      </c>
      <c r="I15" s="21">
        <v>27420</v>
      </c>
      <c r="J15" s="55"/>
      <c r="K15" s="55"/>
      <c r="L15" s="55"/>
      <c r="M15" s="55"/>
      <c r="N15" s="55"/>
      <c r="O15" s="55"/>
      <c r="P15" s="21">
        <v>65140</v>
      </c>
      <c r="Q15" s="55"/>
      <c r="R15" s="55"/>
      <c r="S15" s="21">
        <v>44080</v>
      </c>
      <c r="T15" s="55"/>
      <c r="U15" s="21">
        <v>136800</v>
      </c>
      <c r="V15" s="55"/>
      <c r="W15" s="55"/>
      <c r="X15" s="21">
        <v>0</v>
      </c>
      <c r="Y15" s="21">
        <v>160</v>
      </c>
      <c r="Z15" s="55"/>
      <c r="AA15" s="21">
        <v>0</v>
      </c>
      <c r="AB15" s="55"/>
      <c r="AC15" s="21"/>
      <c r="AD15" s="21"/>
      <c r="AE15" s="21"/>
      <c r="AF15" s="21">
        <v>3580</v>
      </c>
      <c r="AG15" s="21">
        <v>640</v>
      </c>
      <c r="AH15" s="21">
        <v>1140</v>
      </c>
      <c r="AI15" s="55"/>
      <c r="AJ15" s="21">
        <v>17780</v>
      </c>
      <c r="AK15" s="21">
        <v>15820</v>
      </c>
      <c r="AL15" s="55"/>
      <c r="AM15" s="55"/>
      <c r="AN15" s="55"/>
      <c r="AO15" s="21">
        <v>1980</v>
      </c>
      <c r="AP15" s="61">
        <f t="shared" si="3"/>
        <v>342360</v>
      </c>
      <c r="AQ15" s="38">
        <f t="shared" si="0"/>
        <v>0.7564462316887249</v>
      </c>
      <c r="AR15" s="43">
        <f t="shared" si="1"/>
        <v>452590</v>
      </c>
    </row>
    <row r="16" spans="1:44" ht="12.75">
      <c r="A16" s="16" t="s">
        <v>9</v>
      </c>
      <c r="B16" s="21">
        <v>134810</v>
      </c>
      <c r="C16" s="53">
        <f t="shared" si="2"/>
        <v>134810</v>
      </c>
      <c r="D16" s="21">
        <v>0</v>
      </c>
      <c r="E16" s="55"/>
      <c r="F16" s="55"/>
      <c r="G16" s="55"/>
      <c r="H16" s="21">
        <v>34540</v>
      </c>
      <c r="I16" s="21">
        <v>34880</v>
      </c>
      <c r="J16" s="55"/>
      <c r="K16" s="55"/>
      <c r="L16" s="55"/>
      <c r="M16" s="55"/>
      <c r="N16" s="55"/>
      <c r="O16" s="55"/>
      <c r="P16" s="21">
        <v>65620</v>
      </c>
      <c r="Q16" s="55"/>
      <c r="R16" s="55"/>
      <c r="S16" s="21">
        <v>28680</v>
      </c>
      <c r="T16" s="55"/>
      <c r="U16" s="21">
        <v>112760</v>
      </c>
      <c r="V16" s="55"/>
      <c r="W16" s="55"/>
      <c r="X16" s="21">
        <v>800</v>
      </c>
      <c r="Y16" s="21">
        <v>200</v>
      </c>
      <c r="Z16" s="55"/>
      <c r="AA16" s="21">
        <v>0</v>
      </c>
      <c r="AB16" s="55"/>
      <c r="AC16" s="21"/>
      <c r="AD16" s="21">
        <v>620</v>
      </c>
      <c r="AE16" s="21">
        <v>620</v>
      </c>
      <c r="AF16" s="21">
        <v>2060</v>
      </c>
      <c r="AG16" s="21">
        <v>700</v>
      </c>
      <c r="AH16" s="21"/>
      <c r="AI16" s="55"/>
      <c r="AJ16" s="21">
        <v>21220</v>
      </c>
      <c r="AK16" s="21">
        <v>14000</v>
      </c>
      <c r="AL16" s="55"/>
      <c r="AM16" s="55"/>
      <c r="AN16" s="55"/>
      <c r="AO16" s="21">
        <v>2340</v>
      </c>
      <c r="AP16" s="61">
        <f t="shared" si="3"/>
        <v>319040</v>
      </c>
      <c r="AQ16" s="38">
        <f t="shared" si="0"/>
        <v>0.7029635342073373</v>
      </c>
      <c r="AR16" s="43">
        <f t="shared" si="1"/>
        <v>453850</v>
      </c>
    </row>
    <row r="17" spans="1:44" ht="12.75">
      <c r="A17" s="16" t="s">
        <v>10</v>
      </c>
      <c r="B17" s="21">
        <v>113950</v>
      </c>
      <c r="C17" s="53">
        <f t="shared" si="2"/>
        <v>113950</v>
      </c>
      <c r="D17" s="21">
        <v>0</v>
      </c>
      <c r="E17" s="55"/>
      <c r="F17" s="55"/>
      <c r="G17" s="55"/>
      <c r="H17" s="21">
        <v>28220</v>
      </c>
      <c r="I17" s="21">
        <v>38320</v>
      </c>
      <c r="J17" s="55"/>
      <c r="K17" s="55"/>
      <c r="L17" s="55"/>
      <c r="M17" s="55"/>
      <c r="N17" s="55"/>
      <c r="O17" s="55"/>
      <c r="P17" s="21">
        <v>54240</v>
      </c>
      <c r="Q17" s="55"/>
      <c r="R17" s="55"/>
      <c r="S17" s="21">
        <v>48860</v>
      </c>
      <c r="T17" s="55"/>
      <c r="U17" s="21">
        <v>131320</v>
      </c>
      <c r="V17" s="55"/>
      <c r="W17" s="55"/>
      <c r="X17" s="21">
        <v>0</v>
      </c>
      <c r="Y17" s="21">
        <v>0</v>
      </c>
      <c r="Z17" s="55"/>
      <c r="AA17" s="21">
        <v>150</v>
      </c>
      <c r="AB17" s="55"/>
      <c r="AC17" s="21"/>
      <c r="AD17" s="21">
        <v>1800</v>
      </c>
      <c r="AE17" s="21">
        <v>800</v>
      </c>
      <c r="AF17" s="21">
        <v>0</v>
      </c>
      <c r="AG17" s="21">
        <v>0</v>
      </c>
      <c r="AH17" s="21"/>
      <c r="AI17" s="55"/>
      <c r="AJ17" s="21">
        <v>20260</v>
      </c>
      <c r="AK17" s="21">
        <v>9560</v>
      </c>
      <c r="AL17" s="55"/>
      <c r="AM17" s="55"/>
      <c r="AN17" s="55"/>
      <c r="AO17" s="21">
        <v>0</v>
      </c>
      <c r="AP17" s="61">
        <f t="shared" si="3"/>
        <v>333530</v>
      </c>
      <c r="AQ17" s="38">
        <f t="shared" si="0"/>
        <v>0.7453517475641369</v>
      </c>
      <c r="AR17" s="43">
        <f t="shared" si="1"/>
        <v>447480</v>
      </c>
    </row>
    <row r="18" spans="1:44" ht="12.75">
      <c r="A18" s="16" t="s">
        <v>11</v>
      </c>
      <c r="B18" s="21">
        <v>141640</v>
      </c>
      <c r="C18" s="53">
        <f t="shared" si="2"/>
        <v>141640</v>
      </c>
      <c r="D18" s="21">
        <v>0</v>
      </c>
      <c r="E18" s="55"/>
      <c r="F18" s="55"/>
      <c r="G18" s="55"/>
      <c r="H18" s="21">
        <v>27000</v>
      </c>
      <c r="I18" s="21">
        <v>53880</v>
      </c>
      <c r="J18" s="55"/>
      <c r="K18" s="55"/>
      <c r="L18" s="55"/>
      <c r="M18" s="55"/>
      <c r="N18" s="55"/>
      <c r="O18" s="55"/>
      <c r="P18" s="21">
        <v>74700</v>
      </c>
      <c r="Q18" s="55"/>
      <c r="R18" s="55"/>
      <c r="S18" s="21">
        <v>37020</v>
      </c>
      <c r="T18" s="55"/>
      <c r="U18" s="21">
        <v>116200</v>
      </c>
      <c r="V18" s="55"/>
      <c r="W18" s="55"/>
      <c r="X18" s="21">
        <v>0</v>
      </c>
      <c r="Y18" s="21">
        <v>0</v>
      </c>
      <c r="Z18" s="55"/>
      <c r="AA18" s="21">
        <v>200</v>
      </c>
      <c r="AB18" s="55"/>
      <c r="AC18" s="21"/>
      <c r="AD18" s="21"/>
      <c r="AE18" s="21"/>
      <c r="AF18" s="21">
        <v>1880</v>
      </c>
      <c r="AG18" s="21">
        <v>0</v>
      </c>
      <c r="AH18" s="21"/>
      <c r="AI18" s="55"/>
      <c r="AJ18" s="21">
        <v>22700</v>
      </c>
      <c r="AK18" s="21">
        <v>17800</v>
      </c>
      <c r="AL18" s="55"/>
      <c r="AM18" s="55"/>
      <c r="AN18" s="55"/>
      <c r="AO18" s="21">
        <v>1580</v>
      </c>
      <c r="AP18" s="61">
        <f t="shared" si="3"/>
        <v>352960</v>
      </c>
      <c r="AQ18" s="38">
        <f t="shared" si="0"/>
        <v>0.7136271734735139</v>
      </c>
      <c r="AR18" s="43">
        <f t="shared" si="1"/>
        <v>494600</v>
      </c>
    </row>
    <row r="19" spans="1:44" ht="12.75">
      <c r="A19" s="16" t="s">
        <v>12</v>
      </c>
      <c r="B19" s="21">
        <v>125060</v>
      </c>
      <c r="C19" s="53">
        <f t="shared" si="2"/>
        <v>125060</v>
      </c>
      <c r="D19" s="21">
        <v>0</v>
      </c>
      <c r="E19" s="55"/>
      <c r="F19" s="55"/>
      <c r="G19" s="55"/>
      <c r="H19" s="21">
        <v>30980</v>
      </c>
      <c r="I19" s="21">
        <v>37020</v>
      </c>
      <c r="J19" s="55"/>
      <c r="K19" s="55"/>
      <c r="L19" s="55"/>
      <c r="M19" s="55"/>
      <c r="N19" s="55"/>
      <c r="O19" s="55"/>
      <c r="P19" s="21">
        <v>58900</v>
      </c>
      <c r="Q19" s="55"/>
      <c r="R19" s="55"/>
      <c r="S19" s="21">
        <v>35900</v>
      </c>
      <c r="T19" s="55"/>
      <c r="U19" s="21">
        <v>108040</v>
      </c>
      <c r="V19" s="55"/>
      <c r="W19" s="55"/>
      <c r="X19" s="21">
        <v>0</v>
      </c>
      <c r="Y19" s="21">
        <v>240</v>
      </c>
      <c r="Z19" s="55"/>
      <c r="AA19" s="21">
        <v>180</v>
      </c>
      <c r="AB19" s="55"/>
      <c r="AC19" s="21"/>
      <c r="AD19" s="21">
        <v>1800</v>
      </c>
      <c r="AE19" s="21">
        <v>700</v>
      </c>
      <c r="AF19" s="21">
        <v>3000</v>
      </c>
      <c r="AG19" s="21">
        <v>1200</v>
      </c>
      <c r="AH19" s="21"/>
      <c r="AI19" s="55"/>
      <c r="AJ19" s="21">
        <v>32700</v>
      </c>
      <c r="AK19" s="21">
        <v>6140</v>
      </c>
      <c r="AL19" s="55"/>
      <c r="AM19" s="55"/>
      <c r="AN19" s="55"/>
      <c r="AO19" s="21">
        <v>2460</v>
      </c>
      <c r="AP19" s="61">
        <f t="shared" si="3"/>
        <v>319260</v>
      </c>
      <c r="AQ19" s="38">
        <f t="shared" si="0"/>
        <v>0.7185361901332373</v>
      </c>
      <c r="AR19" s="43">
        <f t="shared" si="1"/>
        <v>444320</v>
      </c>
    </row>
    <row r="20" spans="1:44" ht="12.75">
      <c r="A20" s="16" t="s">
        <v>13</v>
      </c>
      <c r="B20" s="21">
        <v>123790</v>
      </c>
      <c r="C20" s="53">
        <f t="shared" si="2"/>
        <v>123790</v>
      </c>
      <c r="D20" s="21">
        <v>0</v>
      </c>
      <c r="E20" s="55"/>
      <c r="F20" s="55"/>
      <c r="G20" s="55"/>
      <c r="H20" s="21">
        <v>30140</v>
      </c>
      <c r="I20" s="21">
        <v>54600</v>
      </c>
      <c r="J20" s="55"/>
      <c r="K20" s="55"/>
      <c r="L20" s="55"/>
      <c r="M20" s="55"/>
      <c r="N20" s="55"/>
      <c r="O20" s="55"/>
      <c r="P20" s="21">
        <v>32420</v>
      </c>
      <c r="Q20" s="55"/>
      <c r="R20" s="55"/>
      <c r="S20" s="21">
        <v>52360</v>
      </c>
      <c r="T20" s="55"/>
      <c r="U20" s="21">
        <v>144320</v>
      </c>
      <c r="V20" s="55"/>
      <c r="W20" s="55"/>
      <c r="X20" s="21">
        <v>2440</v>
      </c>
      <c r="Y20" s="21">
        <v>0</v>
      </c>
      <c r="Z20" s="55"/>
      <c r="AA20" s="21">
        <v>0</v>
      </c>
      <c r="AB20" s="55"/>
      <c r="AC20" s="21"/>
      <c r="AD20" s="21">
        <v>1600</v>
      </c>
      <c r="AE20" s="21">
        <v>300</v>
      </c>
      <c r="AF20" s="21">
        <v>2400</v>
      </c>
      <c r="AG20" s="21">
        <v>0</v>
      </c>
      <c r="AH20" s="21"/>
      <c r="AI20" s="55"/>
      <c r="AJ20" s="21">
        <v>19080</v>
      </c>
      <c r="AK20" s="21">
        <v>30560</v>
      </c>
      <c r="AL20" s="55"/>
      <c r="AM20" s="55"/>
      <c r="AN20" s="55"/>
      <c r="AO20" s="21">
        <v>0</v>
      </c>
      <c r="AP20" s="61">
        <f t="shared" si="3"/>
        <v>370220</v>
      </c>
      <c r="AQ20" s="38">
        <f t="shared" si="0"/>
        <v>0.7494180279751422</v>
      </c>
      <c r="AR20" s="43">
        <f t="shared" si="1"/>
        <v>494010</v>
      </c>
    </row>
    <row r="21" spans="1:44" ht="12.75">
      <c r="A21" s="16"/>
      <c r="B21" s="21"/>
      <c r="C21" s="54"/>
      <c r="D21" s="21"/>
      <c r="E21" s="55"/>
      <c r="F21" s="55"/>
      <c r="G21" s="55"/>
      <c r="H21" s="21"/>
      <c r="I21" s="31"/>
      <c r="J21" s="55"/>
      <c r="K21" s="55"/>
      <c r="L21" s="55"/>
      <c r="M21" s="55"/>
      <c r="N21" s="55"/>
      <c r="O21" s="55"/>
      <c r="P21" s="26"/>
      <c r="Q21" s="55"/>
      <c r="R21" s="55"/>
      <c r="S21" s="32"/>
      <c r="T21" s="55"/>
      <c r="U21" s="31"/>
      <c r="V21" s="55"/>
      <c r="W21" s="55"/>
      <c r="X21" s="31"/>
      <c r="Y21" s="21"/>
      <c r="Z21" s="55"/>
      <c r="AA21" s="26"/>
      <c r="AB21" s="55"/>
      <c r="AC21" s="21"/>
      <c r="AD21" s="21"/>
      <c r="AE21" s="21"/>
      <c r="AF21" s="21"/>
      <c r="AG21" s="21"/>
      <c r="AH21" s="21"/>
      <c r="AI21" s="55"/>
      <c r="AJ21" s="21"/>
      <c r="AK21" s="21"/>
      <c r="AL21" s="55"/>
      <c r="AM21" s="55"/>
      <c r="AN21" s="55"/>
      <c r="AO21" s="21"/>
      <c r="AP21" s="62"/>
      <c r="AQ21" s="39"/>
      <c r="AR21" s="41"/>
    </row>
    <row r="22" spans="1:44" ht="13.5" thickBot="1">
      <c r="A22" s="20" t="s">
        <v>19</v>
      </c>
      <c r="B22" s="21">
        <f>SUM(B9:B20)</f>
        <v>1610910</v>
      </c>
      <c r="C22" s="53">
        <f t="shared" si="2"/>
        <v>1610910</v>
      </c>
      <c r="D22" s="21">
        <f>SUM(D9:D21)</f>
        <v>0</v>
      </c>
      <c r="E22" s="21">
        <f aca="true" t="shared" si="4" ref="E22:AO22">SUM(E9:E21)</f>
        <v>0</v>
      </c>
      <c r="F22" s="21">
        <f t="shared" si="4"/>
        <v>0</v>
      </c>
      <c r="G22" s="21">
        <f t="shared" si="4"/>
        <v>0</v>
      </c>
      <c r="H22" s="21">
        <f t="shared" si="4"/>
        <v>342040</v>
      </c>
      <c r="I22" s="21">
        <f t="shared" si="4"/>
        <v>378760</v>
      </c>
      <c r="J22" s="21">
        <f t="shared" si="4"/>
        <v>0</v>
      </c>
      <c r="K22" s="21">
        <f t="shared" si="4"/>
        <v>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 t="shared" si="4"/>
        <v>0</v>
      </c>
      <c r="P22" s="21">
        <f t="shared" si="4"/>
        <v>1065020</v>
      </c>
      <c r="Q22" s="21">
        <f t="shared" si="4"/>
        <v>0</v>
      </c>
      <c r="R22" s="21">
        <f t="shared" si="4"/>
        <v>0</v>
      </c>
      <c r="S22" s="21">
        <f t="shared" si="4"/>
        <v>456780</v>
      </c>
      <c r="T22" s="21">
        <f t="shared" si="4"/>
        <v>0</v>
      </c>
      <c r="U22" s="21">
        <f t="shared" si="4"/>
        <v>1449150</v>
      </c>
      <c r="V22" s="21">
        <f t="shared" si="4"/>
        <v>0</v>
      </c>
      <c r="W22" s="21">
        <f t="shared" si="4"/>
        <v>0</v>
      </c>
      <c r="X22" s="21">
        <f t="shared" si="4"/>
        <v>6080</v>
      </c>
      <c r="Y22" s="21">
        <f t="shared" si="4"/>
        <v>900</v>
      </c>
      <c r="Z22" s="21">
        <f t="shared" si="4"/>
        <v>0</v>
      </c>
      <c r="AA22" s="21">
        <f t="shared" si="4"/>
        <v>1090</v>
      </c>
      <c r="AB22" s="21">
        <f t="shared" si="4"/>
        <v>0</v>
      </c>
      <c r="AC22" s="21">
        <f t="shared" si="4"/>
        <v>540</v>
      </c>
      <c r="AD22" s="21">
        <f t="shared" si="4"/>
        <v>10920</v>
      </c>
      <c r="AE22" s="21">
        <f t="shared" si="4"/>
        <v>6500</v>
      </c>
      <c r="AF22" s="21">
        <f t="shared" si="4"/>
        <v>30260</v>
      </c>
      <c r="AG22" s="21">
        <f t="shared" si="4"/>
        <v>5760</v>
      </c>
      <c r="AH22" s="21">
        <f t="shared" si="4"/>
        <v>2200</v>
      </c>
      <c r="AI22" s="21">
        <f t="shared" si="4"/>
        <v>0</v>
      </c>
      <c r="AJ22" s="21">
        <f t="shared" si="4"/>
        <v>225680</v>
      </c>
      <c r="AK22" s="21">
        <f t="shared" si="4"/>
        <v>220300</v>
      </c>
      <c r="AL22" s="21">
        <f t="shared" si="4"/>
        <v>0</v>
      </c>
      <c r="AM22" s="21">
        <f t="shared" si="4"/>
        <v>0</v>
      </c>
      <c r="AN22" s="21">
        <f t="shared" si="4"/>
        <v>0</v>
      </c>
      <c r="AO22" s="21">
        <f t="shared" si="4"/>
        <v>25420</v>
      </c>
      <c r="AP22" s="63">
        <f>SUM(AP9:AP21)</f>
        <v>4227400</v>
      </c>
      <c r="AQ22" s="40">
        <f>AP22/(C22+AP22)</f>
        <v>0.7240793996892937</v>
      </c>
      <c r="AR22" s="44">
        <f>C22+AP22</f>
        <v>5838310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R22"/>
  <sheetViews>
    <sheetView zoomScale="90" zoomScaleNormal="90" zoomScalePageLayoutView="0" workbookViewId="0" topLeftCell="A1">
      <pane xSplit="1" topLeftCell="O1" activePane="topRight" state="frozen"/>
      <selection pane="topLeft" activeCell="A1" sqref="A1"/>
      <selection pane="topRight" activeCell="AH22" sqref="AH22"/>
    </sheetView>
  </sheetViews>
  <sheetFormatPr defaultColWidth="9.140625" defaultRowHeight="12.75"/>
  <cols>
    <col min="1" max="1" width="13.28125" style="0" customWidth="1"/>
    <col min="2" max="2" width="21.57421875" style="0" customWidth="1"/>
    <col min="5" max="5" width="11.8515625" style="0" bestFit="1" customWidth="1"/>
    <col min="16" max="16" width="11.28125" style="0" customWidth="1"/>
    <col min="17" max="17" width="11.00390625" style="0" customWidth="1"/>
    <col min="18" max="18" width="8.8515625" style="0" bestFit="1" customWidth="1"/>
    <col min="19" max="20" width="9.140625" style="0" customWidth="1"/>
  </cols>
  <sheetData>
    <row r="1" spans="1:32" ht="33">
      <c r="A1" s="2"/>
      <c r="B1" s="3" t="s">
        <v>15</v>
      </c>
      <c r="C1" s="4">
        <v>6.41</v>
      </c>
      <c r="D1" s="5"/>
      <c r="E1" s="56" t="s">
        <v>116</v>
      </c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2.75">
      <c r="A2" s="7"/>
      <c r="B2" s="8" t="s">
        <v>0</v>
      </c>
      <c r="C2" s="9">
        <v>8100</v>
      </c>
      <c r="D2" s="5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2.75">
      <c r="A3" s="7"/>
      <c r="B3" s="10" t="s">
        <v>27</v>
      </c>
      <c r="C3" s="30">
        <f>C4/C2</f>
        <v>88.32580246913581</v>
      </c>
      <c r="D3" s="5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2.75">
      <c r="A4" s="7"/>
      <c r="B4" s="10" t="s">
        <v>16</v>
      </c>
      <c r="C4" s="9">
        <f>C22+AO22</f>
        <v>715439</v>
      </c>
      <c r="D4" s="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2.75">
      <c r="A5" s="7"/>
      <c r="B5" s="10" t="s">
        <v>22</v>
      </c>
      <c r="C5" s="9">
        <f>C22</f>
        <v>649690</v>
      </c>
      <c r="D5" s="5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2.75">
      <c r="A6" s="7"/>
      <c r="B6" s="10" t="s">
        <v>17</v>
      </c>
      <c r="C6" s="9">
        <f>AO22</f>
        <v>65749</v>
      </c>
      <c r="D6" s="5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3.5" thickBot="1">
      <c r="A7" s="7"/>
      <c r="B7" s="11" t="s">
        <v>1</v>
      </c>
      <c r="C7" s="12">
        <f>C6/C4</f>
        <v>0.09190021790816548</v>
      </c>
      <c r="D7" s="5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44" ht="48">
      <c r="A8" s="6" t="s">
        <v>35</v>
      </c>
      <c r="B8" s="13" t="s">
        <v>31</v>
      </c>
      <c r="C8" s="14" t="s">
        <v>18</v>
      </c>
      <c r="D8" s="28" t="s">
        <v>46</v>
      </c>
      <c r="E8" s="28" t="s">
        <v>47</v>
      </c>
      <c r="F8" s="28" t="s">
        <v>38</v>
      </c>
      <c r="G8" s="28" t="s">
        <v>39</v>
      </c>
      <c r="H8" s="28" t="s">
        <v>49</v>
      </c>
      <c r="I8" s="28" t="s">
        <v>50</v>
      </c>
      <c r="J8" s="28" t="s">
        <v>40</v>
      </c>
      <c r="K8" s="28" t="s">
        <v>48</v>
      </c>
      <c r="L8" s="28" t="s">
        <v>76</v>
      </c>
      <c r="M8" s="28" t="s">
        <v>41</v>
      </c>
      <c r="N8" s="28" t="s">
        <v>44</v>
      </c>
      <c r="O8" s="28" t="s">
        <v>68</v>
      </c>
      <c r="P8" s="28" t="s">
        <v>42</v>
      </c>
      <c r="Q8" s="28" t="s">
        <v>43</v>
      </c>
      <c r="R8" s="28" t="s">
        <v>45</v>
      </c>
      <c r="S8" s="28" t="s">
        <v>51</v>
      </c>
      <c r="T8" s="28" t="s">
        <v>82</v>
      </c>
      <c r="U8" s="28" t="s">
        <v>52</v>
      </c>
      <c r="V8" s="28" t="s">
        <v>54</v>
      </c>
      <c r="W8" s="28" t="s">
        <v>69</v>
      </c>
      <c r="X8" s="28" t="s">
        <v>55</v>
      </c>
      <c r="Y8" s="28" t="s">
        <v>56</v>
      </c>
      <c r="Z8" s="29" t="s">
        <v>72</v>
      </c>
      <c r="AA8" s="28" t="s">
        <v>57</v>
      </c>
      <c r="AB8" s="28" t="s">
        <v>60</v>
      </c>
      <c r="AC8" s="28" t="s">
        <v>61</v>
      </c>
      <c r="AD8" s="28" t="s">
        <v>58</v>
      </c>
      <c r="AE8" s="28" t="s">
        <v>59</v>
      </c>
      <c r="AF8" s="28" t="s">
        <v>67</v>
      </c>
      <c r="AG8" s="28" t="s">
        <v>62</v>
      </c>
      <c r="AH8" s="29" t="s">
        <v>63</v>
      </c>
      <c r="AI8" s="28" t="s">
        <v>53</v>
      </c>
      <c r="AJ8" s="29" t="s">
        <v>64</v>
      </c>
      <c r="AK8" s="29" t="s">
        <v>65</v>
      </c>
      <c r="AL8" s="29" t="s">
        <v>37</v>
      </c>
      <c r="AM8" s="52" t="s">
        <v>78</v>
      </c>
      <c r="AN8" s="28" t="s">
        <v>86</v>
      </c>
      <c r="AO8" s="49" t="s">
        <v>66</v>
      </c>
      <c r="AP8" s="15" t="s">
        <v>20</v>
      </c>
      <c r="AQ8" s="37" t="s">
        <v>14</v>
      </c>
      <c r="AR8" s="42" t="s">
        <v>30</v>
      </c>
    </row>
    <row r="9" spans="1:44" ht="12.75">
      <c r="A9" s="16" t="s">
        <v>2</v>
      </c>
      <c r="B9" s="21">
        <v>49920</v>
      </c>
      <c r="C9" s="53">
        <f>B9</f>
        <v>49920</v>
      </c>
      <c r="D9" s="21">
        <v>11360</v>
      </c>
      <c r="E9" s="21">
        <v>4600</v>
      </c>
      <c r="F9" s="55"/>
      <c r="G9" s="55"/>
      <c r="H9" s="21">
        <v>21540</v>
      </c>
      <c r="I9" s="21">
        <v>11780</v>
      </c>
      <c r="J9" s="55"/>
      <c r="K9" s="55"/>
      <c r="L9" s="55"/>
      <c r="M9" s="55"/>
      <c r="N9" s="21">
        <v>0</v>
      </c>
      <c r="O9" s="55"/>
      <c r="P9" s="21">
        <v>14860</v>
      </c>
      <c r="Q9" s="55"/>
      <c r="R9" s="55"/>
      <c r="S9" s="21">
        <v>22520</v>
      </c>
      <c r="T9" s="55"/>
      <c r="U9" s="21">
        <v>96560</v>
      </c>
      <c r="V9" s="21">
        <v>1380</v>
      </c>
      <c r="W9" s="21"/>
      <c r="X9" s="55">
        <v>1320</v>
      </c>
      <c r="Y9" s="21">
        <v>60</v>
      </c>
      <c r="Z9" s="55"/>
      <c r="AA9" s="21">
        <v>46</v>
      </c>
      <c r="AB9" s="55"/>
      <c r="AC9" s="21">
        <v>11</v>
      </c>
      <c r="AD9" s="21">
        <v>2740</v>
      </c>
      <c r="AE9" s="21">
        <v>700</v>
      </c>
      <c r="AF9" s="21">
        <v>4600</v>
      </c>
      <c r="AG9" s="21">
        <v>1080</v>
      </c>
      <c r="AH9" s="55"/>
      <c r="AI9" s="55"/>
      <c r="AJ9" s="21">
        <v>14100</v>
      </c>
      <c r="AK9" s="21">
        <v>22520</v>
      </c>
      <c r="AL9" s="21">
        <v>1800</v>
      </c>
      <c r="AM9" s="21">
        <v>0</v>
      </c>
      <c r="AN9" s="55"/>
      <c r="AO9" s="21">
        <v>4939</v>
      </c>
      <c r="AP9" s="61">
        <f>SUM(D9:AO9)</f>
        <v>238516</v>
      </c>
      <c r="AQ9" s="38">
        <f aca="true" t="shared" si="0" ref="AQ9:AQ20">AP9/(C9+AP9)</f>
        <v>0.8269286774189075</v>
      </c>
      <c r="AR9" s="43">
        <f aca="true" t="shared" si="1" ref="AR9:AR20">C9+AP9</f>
        <v>288436</v>
      </c>
    </row>
    <row r="10" spans="1:44" ht="12.75">
      <c r="A10" s="16" t="s">
        <v>3</v>
      </c>
      <c r="B10" s="21">
        <v>51320</v>
      </c>
      <c r="C10" s="53">
        <f aca="true" t="shared" si="2" ref="C10:C22">B10</f>
        <v>51320</v>
      </c>
      <c r="D10" s="21">
        <v>7240</v>
      </c>
      <c r="E10" s="21">
        <v>1940</v>
      </c>
      <c r="F10" s="55"/>
      <c r="G10" s="55"/>
      <c r="H10" s="21">
        <v>17260</v>
      </c>
      <c r="I10" s="21">
        <v>15200</v>
      </c>
      <c r="J10" s="55"/>
      <c r="K10" s="55"/>
      <c r="L10" s="55"/>
      <c r="M10" s="55"/>
      <c r="N10" s="21">
        <v>13080</v>
      </c>
      <c r="O10" s="55"/>
      <c r="P10" s="21">
        <v>13080</v>
      </c>
      <c r="Q10" s="55"/>
      <c r="R10" s="55"/>
      <c r="S10" s="21">
        <v>19540</v>
      </c>
      <c r="T10" s="55"/>
      <c r="U10" s="21">
        <v>78280</v>
      </c>
      <c r="V10" s="21">
        <v>1280</v>
      </c>
      <c r="W10" s="21"/>
      <c r="X10" s="55"/>
      <c r="Y10" s="21">
        <v>0</v>
      </c>
      <c r="Z10" s="55"/>
      <c r="AA10" s="21">
        <v>41</v>
      </c>
      <c r="AB10" s="55"/>
      <c r="AC10" s="21">
        <v>38</v>
      </c>
      <c r="AD10" s="21">
        <v>4500</v>
      </c>
      <c r="AE10" s="21">
        <v>0</v>
      </c>
      <c r="AF10" s="21">
        <v>9600</v>
      </c>
      <c r="AG10" s="21">
        <v>0</v>
      </c>
      <c r="AH10" s="55"/>
      <c r="AI10" s="55"/>
      <c r="AJ10" s="21">
        <v>0</v>
      </c>
      <c r="AK10" s="21">
        <v>19540</v>
      </c>
      <c r="AL10" s="21">
        <v>1800</v>
      </c>
      <c r="AM10" s="21">
        <v>25</v>
      </c>
      <c r="AN10" s="55"/>
      <c r="AO10" s="21">
        <v>5980</v>
      </c>
      <c r="AP10" s="61">
        <f aca="true" t="shared" si="3" ref="AP10:AP20">SUM(D10:AO10)</f>
        <v>208424</v>
      </c>
      <c r="AQ10" s="38">
        <f t="shared" si="0"/>
        <v>0.80242084513983</v>
      </c>
      <c r="AR10" s="43">
        <f t="shared" si="1"/>
        <v>259744</v>
      </c>
    </row>
    <row r="11" spans="1:44" ht="12.75">
      <c r="A11" s="16" t="s">
        <v>4</v>
      </c>
      <c r="B11" s="21">
        <v>55160</v>
      </c>
      <c r="C11" s="53">
        <f t="shared" si="2"/>
        <v>55160</v>
      </c>
      <c r="D11" s="21">
        <v>8560</v>
      </c>
      <c r="E11" s="21">
        <v>5280</v>
      </c>
      <c r="F11" s="55"/>
      <c r="G11" s="55"/>
      <c r="H11" s="21">
        <v>17460</v>
      </c>
      <c r="I11" s="21">
        <v>12780</v>
      </c>
      <c r="J11" s="55"/>
      <c r="K11" s="55"/>
      <c r="L11" s="55"/>
      <c r="M11" s="55"/>
      <c r="N11" s="21">
        <v>0</v>
      </c>
      <c r="O11" s="55"/>
      <c r="P11" s="21">
        <v>0</v>
      </c>
      <c r="Q11" s="55"/>
      <c r="R11" s="55"/>
      <c r="S11" s="21">
        <v>25940</v>
      </c>
      <c r="T11" s="55"/>
      <c r="U11" s="21">
        <v>81520</v>
      </c>
      <c r="V11" s="21">
        <v>1200</v>
      </c>
      <c r="W11" s="21"/>
      <c r="X11" s="55"/>
      <c r="Y11" s="21">
        <v>80</v>
      </c>
      <c r="Z11" s="55"/>
      <c r="AA11" s="21">
        <v>66</v>
      </c>
      <c r="AB11" s="55"/>
      <c r="AC11" s="21">
        <v>20</v>
      </c>
      <c r="AD11" s="21">
        <v>2100</v>
      </c>
      <c r="AE11" s="21"/>
      <c r="AF11" s="21">
        <v>14120</v>
      </c>
      <c r="AG11" s="21">
        <v>1520</v>
      </c>
      <c r="AH11" s="55"/>
      <c r="AI11" s="55"/>
      <c r="AJ11" s="21">
        <v>0</v>
      </c>
      <c r="AK11" s="21">
        <v>9140</v>
      </c>
      <c r="AL11" s="21">
        <v>1800</v>
      </c>
      <c r="AM11" s="21">
        <v>0</v>
      </c>
      <c r="AN11" s="55"/>
      <c r="AO11" s="21">
        <v>5120</v>
      </c>
      <c r="AP11" s="61">
        <f t="shared" si="3"/>
        <v>186706</v>
      </c>
      <c r="AQ11" s="38">
        <f t="shared" si="0"/>
        <v>0.7719398344537884</v>
      </c>
      <c r="AR11" s="43">
        <f t="shared" si="1"/>
        <v>241866</v>
      </c>
    </row>
    <row r="12" spans="1:44" ht="12.75">
      <c r="A12" s="16" t="s">
        <v>5</v>
      </c>
      <c r="B12" s="21">
        <v>51900</v>
      </c>
      <c r="C12" s="53">
        <f t="shared" si="2"/>
        <v>51900</v>
      </c>
      <c r="D12" s="21">
        <v>6580</v>
      </c>
      <c r="E12" s="21">
        <v>3520</v>
      </c>
      <c r="F12" s="55"/>
      <c r="G12" s="55"/>
      <c r="H12" s="21">
        <v>15580</v>
      </c>
      <c r="I12" s="21">
        <v>15360</v>
      </c>
      <c r="J12" s="55"/>
      <c r="K12" s="55"/>
      <c r="L12" s="55"/>
      <c r="M12" s="55"/>
      <c r="N12" s="21">
        <v>0</v>
      </c>
      <c r="O12" s="55"/>
      <c r="P12" s="21">
        <v>26160</v>
      </c>
      <c r="Q12" s="55"/>
      <c r="R12" s="55"/>
      <c r="S12" s="21">
        <v>17260</v>
      </c>
      <c r="T12" s="55"/>
      <c r="U12" s="21">
        <v>104660</v>
      </c>
      <c r="V12" s="21">
        <v>940</v>
      </c>
      <c r="W12" s="21"/>
      <c r="X12" s="55"/>
      <c r="Y12" s="21">
        <v>0</v>
      </c>
      <c r="Z12" s="55"/>
      <c r="AA12" s="21">
        <v>11</v>
      </c>
      <c r="AB12" s="55"/>
      <c r="AC12" s="21">
        <v>11</v>
      </c>
      <c r="AD12" s="21">
        <v>1940</v>
      </c>
      <c r="AE12" s="21"/>
      <c r="AF12" s="21">
        <v>7680</v>
      </c>
      <c r="AG12" s="21">
        <v>2500</v>
      </c>
      <c r="AH12" s="55"/>
      <c r="AI12" s="55"/>
      <c r="AJ12" s="21">
        <v>0</v>
      </c>
      <c r="AK12" s="21">
        <v>14100</v>
      </c>
      <c r="AL12" s="21">
        <v>1800</v>
      </c>
      <c r="AM12" s="21">
        <v>21</v>
      </c>
      <c r="AN12" s="55"/>
      <c r="AO12" s="21">
        <v>3820</v>
      </c>
      <c r="AP12" s="61">
        <f t="shared" si="3"/>
        <v>221943</v>
      </c>
      <c r="AQ12" s="38">
        <f t="shared" si="0"/>
        <v>0.8104753453621235</v>
      </c>
      <c r="AR12" s="43">
        <f t="shared" si="1"/>
        <v>273843</v>
      </c>
    </row>
    <row r="13" spans="1:44" ht="12.75">
      <c r="A13" s="16" t="s">
        <v>6</v>
      </c>
      <c r="B13" s="21">
        <v>52460</v>
      </c>
      <c r="C13" s="53">
        <f t="shared" si="2"/>
        <v>52460</v>
      </c>
      <c r="D13" s="21">
        <v>9300</v>
      </c>
      <c r="E13" s="21">
        <v>0</v>
      </c>
      <c r="F13" s="55"/>
      <c r="G13" s="55"/>
      <c r="H13" s="21">
        <v>26740</v>
      </c>
      <c r="I13" s="21">
        <v>17960</v>
      </c>
      <c r="J13" s="55"/>
      <c r="K13" s="55"/>
      <c r="L13" s="55"/>
      <c r="M13" s="55"/>
      <c r="N13" s="21">
        <v>0</v>
      </c>
      <c r="O13" s="55"/>
      <c r="P13" s="21">
        <v>16760</v>
      </c>
      <c r="Q13" s="55"/>
      <c r="R13" s="55"/>
      <c r="S13" s="21">
        <v>25260</v>
      </c>
      <c r="T13" s="55"/>
      <c r="U13" s="21">
        <v>104880</v>
      </c>
      <c r="V13" s="21">
        <v>1180</v>
      </c>
      <c r="W13" s="21">
        <v>120</v>
      </c>
      <c r="X13" s="55"/>
      <c r="Y13" s="21">
        <v>40</v>
      </c>
      <c r="Z13" s="55"/>
      <c r="AA13" s="21">
        <v>20.5</v>
      </c>
      <c r="AB13" s="55"/>
      <c r="AC13" s="21">
        <v>9.5</v>
      </c>
      <c r="AD13" s="21">
        <v>1140</v>
      </c>
      <c r="AE13" s="21"/>
      <c r="AF13" s="21">
        <v>12120</v>
      </c>
      <c r="AG13" s="21">
        <v>0</v>
      </c>
      <c r="AH13" s="55"/>
      <c r="AI13" s="55"/>
      <c r="AJ13" s="21">
        <v>9280</v>
      </c>
      <c r="AK13" s="21">
        <v>25260</v>
      </c>
      <c r="AL13" s="21">
        <v>1800</v>
      </c>
      <c r="AM13" s="21">
        <v>30</v>
      </c>
      <c r="AN13" s="55"/>
      <c r="AO13" s="21">
        <v>4639</v>
      </c>
      <c r="AP13" s="61">
        <f t="shared" si="3"/>
        <v>256539</v>
      </c>
      <c r="AQ13" s="38">
        <f t="shared" si="0"/>
        <v>0.8302259877863682</v>
      </c>
      <c r="AR13" s="43">
        <f t="shared" si="1"/>
        <v>308999</v>
      </c>
    </row>
    <row r="14" spans="1:44" ht="12.75">
      <c r="A14" s="16" t="s">
        <v>7</v>
      </c>
      <c r="B14" s="21">
        <v>54210</v>
      </c>
      <c r="C14" s="53">
        <f t="shared" si="2"/>
        <v>54210</v>
      </c>
      <c r="D14" s="21">
        <v>8780</v>
      </c>
      <c r="E14" s="21">
        <v>3380</v>
      </c>
      <c r="F14" s="55"/>
      <c r="G14" s="55"/>
      <c r="H14" s="21">
        <v>21660</v>
      </c>
      <c r="I14" s="21">
        <v>17980</v>
      </c>
      <c r="J14" s="55"/>
      <c r="K14" s="55"/>
      <c r="L14" s="55"/>
      <c r="M14" s="55"/>
      <c r="N14" s="21">
        <v>0</v>
      </c>
      <c r="O14" s="55"/>
      <c r="P14" s="21">
        <v>9360</v>
      </c>
      <c r="Q14" s="55"/>
      <c r="R14" s="55"/>
      <c r="S14" s="21">
        <v>20480</v>
      </c>
      <c r="T14" s="55"/>
      <c r="U14" s="21">
        <v>97710</v>
      </c>
      <c r="V14" s="21">
        <v>2260</v>
      </c>
      <c r="W14" s="21"/>
      <c r="X14" s="55"/>
      <c r="Y14" s="21">
        <v>0</v>
      </c>
      <c r="Z14" s="55"/>
      <c r="AA14" s="21">
        <v>0</v>
      </c>
      <c r="AB14" s="55"/>
      <c r="AC14" s="21"/>
      <c r="AD14" s="21">
        <v>1900</v>
      </c>
      <c r="AE14" s="21"/>
      <c r="AF14" s="21">
        <v>3700</v>
      </c>
      <c r="AG14" s="21">
        <v>0</v>
      </c>
      <c r="AH14" s="55"/>
      <c r="AI14" s="55"/>
      <c r="AJ14" s="21">
        <v>5700</v>
      </c>
      <c r="AK14" s="21">
        <v>10400</v>
      </c>
      <c r="AL14" s="21">
        <v>1800</v>
      </c>
      <c r="AM14" s="21">
        <v>0</v>
      </c>
      <c r="AN14" s="55"/>
      <c r="AO14" s="21">
        <v>4621</v>
      </c>
      <c r="AP14" s="61">
        <f t="shared" si="3"/>
        <v>209731</v>
      </c>
      <c r="AQ14" s="38">
        <f t="shared" si="0"/>
        <v>0.7946131900689927</v>
      </c>
      <c r="AR14" s="43">
        <f t="shared" si="1"/>
        <v>263941</v>
      </c>
    </row>
    <row r="15" spans="1:44" ht="12.75">
      <c r="A15" s="16" t="s">
        <v>8</v>
      </c>
      <c r="B15" s="21">
        <v>67520</v>
      </c>
      <c r="C15" s="53">
        <f t="shared" si="2"/>
        <v>67520</v>
      </c>
      <c r="D15" s="21">
        <v>6060</v>
      </c>
      <c r="E15" s="21">
        <v>3120</v>
      </c>
      <c r="F15" s="55"/>
      <c r="G15" s="55"/>
      <c r="H15" s="21">
        <v>18000</v>
      </c>
      <c r="I15" s="21">
        <v>16200</v>
      </c>
      <c r="J15" s="55"/>
      <c r="K15" s="55"/>
      <c r="L15" s="55"/>
      <c r="M15" s="55"/>
      <c r="N15" s="21">
        <v>0</v>
      </c>
      <c r="O15" s="55"/>
      <c r="P15" s="21">
        <v>19360</v>
      </c>
      <c r="Q15" s="55"/>
      <c r="R15" s="55"/>
      <c r="S15" s="21">
        <v>21320</v>
      </c>
      <c r="T15" s="55"/>
      <c r="U15" s="21">
        <v>90060</v>
      </c>
      <c r="V15" s="21">
        <v>1670</v>
      </c>
      <c r="W15" s="21">
        <v>5</v>
      </c>
      <c r="X15" s="55"/>
      <c r="Y15" s="21">
        <v>100</v>
      </c>
      <c r="Z15" s="55"/>
      <c r="AA15" s="21">
        <v>96</v>
      </c>
      <c r="AB15" s="55"/>
      <c r="AC15" s="21">
        <v>23</v>
      </c>
      <c r="AD15" s="21"/>
      <c r="AE15" s="21"/>
      <c r="AF15" s="21">
        <v>30340</v>
      </c>
      <c r="AG15" s="21">
        <v>2780</v>
      </c>
      <c r="AH15" s="55"/>
      <c r="AI15" s="55"/>
      <c r="AJ15" s="21">
        <v>4820</v>
      </c>
      <c r="AK15" s="21">
        <v>18800</v>
      </c>
      <c r="AL15" s="21">
        <v>1800</v>
      </c>
      <c r="AM15" s="21">
        <v>19</v>
      </c>
      <c r="AN15" s="55"/>
      <c r="AO15" s="21">
        <v>4820</v>
      </c>
      <c r="AP15" s="61">
        <f t="shared" si="3"/>
        <v>239393</v>
      </c>
      <c r="AQ15" s="38">
        <f t="shared" si="0"/>
        <v>0.7800028020970112</v>
      </c>
      <c r="AR15" s="43">
        <f t="shared" si="1"/>
        <v>306913</v>
      </c>
    </row>
    <row r="16" spans="1:44" ht="12.75">
      <c r="A16" s="16" t="s">
        <v>9</v>
      </c>
      <c r="B16" s="21">
        <v>45020</v>
      </c>
      <c r="C16" s="53">
        <f t="shared" si="2"/>
        <v>45020</v>
      </c>
      <c r="D16" s="21">
        <v>10800</v>
      </c>
      <c r="E16" s="21">
        <v>4080</v>
      </c>
      <c r="F16" s="55"/>
      <c r="G16" s="55"/>
      <c r="H16" s="21">
        <v>19700</v>
      </c>
      <c r="I16" s="21">
        <v>16160</v>
      </c>
      <c r="J16" s="55"/>
      <c r="K16" s="55"/>
      <c r="L16" s="55"/>
      <c r="M16" s="55"/>
      <c r="N16" s="21">
        <v>0</v>
      </c>
      <c r="O16" s="55"/>
      <c r="P16" s="21">
        <v>10360</v>
      </c>
      <c r="Q16" s="55"/>
      <c r="R16" s="55"/>
      <c r="S16" s="21">
        <v>14300</v>
      </c>
      <c r="T16" s="55"/>
      <c r="U16" s="21">
        <v>93420</v>
      </c>
      <c r="V16" s="21">
        <v>1320</v>
      </c>
      <c r="W16" s="21">
        <v>0</v>
      </c>
      <c r="X16" s="55"/>
      <c r="Y16" s="21">
        <v>0</v>
      </c>
      <c r="Z16" s="55"/>
      <c r="AA16" s="21">
        <v>0</v>
      </c>
      <c r="AB16" s="55"/>
      <c r="AC16" s="21"/>
      <c r="AD16" s="21">
        <v>1920</v>
      </c>
      <c r="AE16" s="21"/>
      <c r="AF16" s="21">
        <v>25760</v>
      </c>
      <c r="AG16" s="21">
        <v>1420</v>
      </c>
      <c r="AH16" s="55"/>
      <c r="AI16" s="55"/>
      <c r="AJ16" s="21">
        <v>0</v>
      </c>
      <c r="AK16" s="21">
        <v>8860</v>
      </c>
      <c r="AL16" s="21">
        <v>1800</v>
      </c>
      <c r="AM16" s="21">
        <v>0</v>
      </c>
      <c r="AN16" s="55"/>
      <c r="AO16" s="21">
        <v>4460</v>
      </c>
      <c r="AP16" s="61">
        <f t="shared" si="3"/>
        <v>214360</v>
      </c>
      <c r="AQ16" s="38">
        <f t="shared" si="0"/>
        <v>0.8264322615467654</v>
      </c>
      <c r="AR16" s="43">
        <f t="shared" si="1"/>
        <v>259380</v>
      </c>
    </row>
    <row r="17" spans="1:44" ht="12.75">
      <c r="A17" s="16" t="s">
        <v>10</v>
      </c>
      <c r="B17" s="21">
        <v>53360</v>
      </c>
      <c r="C17" s="53">
        <f t="shared" si="2"/>
        <v>53360</v>
      </c>
      <c r="D17" s="21">
        <v>4080</v>
      </c>
      <c r="E17" s="21">
        <v>3220</v>
      </c>
      <c r="F17" s="55"/>
      <c r="G17" s="55"/>
      <c r="H17" s="21">
        <v>19120</v>
      </c>
      <c r="I17" s="21">
        <v>18520</v>
      </c>
      <c r="J17" s="55"/>
      <c r="K17" s="55"/>
      <c r="L17" s="55"/>
      <c r="M17" s="55"/>
      <c r="N17" s="21">
        <v>0</v>
      </c>
      <c r="O17" s="55"/>
      <c r="P17" s="21">
        <v>18820</v>
      </c>
      <c r="Q17" s="55"/>
      <c r="R17" s="55"/>
      <c r="S17" s="21">
        <v>30480</v>
      </c>
      <c r="T17" s="55"/>
      <c r="U17" s="21">
        <v>82260</v>
      </c>
      <c r="V17" s="21">
        <v>580</v>
      </c>
      <c r="W17" s="21">
        <v>50</v>
      </c>
      <c r="X17" s="55">
        <v>560</v>
      </c>
      <c r="Y17" s="21">
        <v>0</v>
      </c>
      <c r="Z17" s="55"/>
      <c r="AA17" s="21">
        <v>53.5</v>
      </c>
      <c r="AB17" s="55"/>
      <c r="AC17" s="21">
        <v>38</v>
      </c>
      <c r="AD17" s="21">
        <v>1940</v>
      </c>
      <c r="AE17" s="21"/>
      <c r="AF17" s="21">
        <v>7680</v>
      </c>
      <c r="AG17" s="21">
        <v>1780</v>
      </c>
      <c r="AH17" s="55"/>
      <c r="AI17" s="55"/>
      <c r="AJ17" s="21">
        <v>0</v>
      </c>
      <c r="AK17" s="21">
        <v>8680</v>
      </c>
      <c r="AL17" s="21">
        <v>1800</v>
      </c>
      <c r="AM17" s="21">
        <v>22.5</v>
      </c>
      <c r="AN17" s="55"/>
      <c r="AO17" s="21">
        <v>3570</v>
      </c>
      <c r="AP17" s="61">
        <f t="shared" si="3"/>
        <v>203254</v>
      </c>
      <c r="AQ17" s="38">
        <f t="shared" si="0"/>
        <v>0.7920612281481135</v>
      </c>
      <c r="AR17" s="43">
        <f t="shared" si="1"/>
        <v>256614</v>
      </c>
    </row>
    <row r="18" spans="1:44" ht="12.75">
      <c r="A18" s="16" t="s">
        <v>11</v>
      </c>
      <c r="B18" s="21">
        <v>50740</v>
      </c>
      <c r="C18" s="53">
        <f t="shared" si="2"/>
        <v>50740</v>
      </c>
      <c r="D18" s="21">
        <v>17000</v>
      </c>
      <c r="E18" s="21">
        <v>3680</v>
      </c>
      <c r="F18" s="55"/>
      <c r="G18" s="55"/>
      <c r="H18" s="21">
        <v>22460</v>
      </c>
      <c r="I18" s="21">
        <v>14900</v>
      </c>
      <c r="J18" s="55"/>
      <c r="K18" s="55">
        <v>4560</v>
      </c>
      <c r="L18" s="55"/>
      <c r="M18" s="55"/>
      <c r="N18" s="21">
        <v>0</v>
      </c>
      <c r="O18" s="55"/>
      <c r="P18" s="21">
        <v>35400</v>
      </c>
      <c r="Q18" s="55"/>
      <c r="R18" s="55"/>
      <c r="S18" s="21">
        <v>21540</v>
      </c>
      <c r="T18" s="55"/>
      <c r="U18" s="21">
        <v>72900</v>
      </c>
      <c r="V18" s="21">
        <v>1260</v>
      </c>
      <c r="W18" s="21">
        <v>0</v>
      </c>
      <c r="X18" s="55"/>
      <c r="Y18" s="21">
        <v>0</v>
      </c>
      <c r="Z18" s="55"/>
      <c r="AA18" s="21">
        <v>0</v>
      </c>
      <c r="AB18" s="55"/>
      <c r="AC18" s="21"/>
      <c r="AD18" s="21">
        <v>1500</v>
      </c>
      <c r="AE18" s="21"/>
      <c r="AF18" s="21">
        <v>7260</v>
      </c>
      <c r="AG18" s="21">
        <v>1280</v>
      </c>
      <c r="AH18" s="122">
        <v>1480</v>
      </c>
      <c r="AI18" s="55"/>
      <c r="AJ18" s="21">
        <v>0</v>
      </c>
      <c r="AK18" s="21">
        <v>21480</v>
      </c>
      <c r="AL18" s="21">
        <v>1800</v>
      </c>
      <c r="AM18" s="21">
        <v>0</v>
      </c>
      <c r="AN18" s="55"/>
      <c r="AO18" s="21">
        <v>5980</v>
      </c>
      <c r="AP18" s="61">
        <f t="shared" si="3"/>
        <v>234480</v>
      </c>
      <c r="AQ18" s="38">
        <f t="shared" si="0"/>
        <v>0.8221022368697847</v>
      </c>
      <c r="AR18" s="43">
        <f t="shared" si="1"/>
        <v>285220</v>
      </c>
    </row>
    <row r="19" spans="1:44" ht="12.75">
      <c r="A19" s="16" t="s">
        <v>12</v>
      </c>
      <c r="B19" s="21">
        <v>47010</v>
      </c>
      <c r="C19" s="53">
        <f t="shared" si="2"/>
        <v>47010</v>
      </c>
      <c r="D19" s="21">
        <v>7400</v>
      </c>
      <c r="E19" s="21">
        <v>5780</v>
      </c>
      <c r="F19" s="55"/>
      <c r="G19" s="55"/>
      <c r="H19" s="21">
        <v>17320</v>
      </c>
      <c r="I19" s="21">
        <v>13980</v>
      </c>
      <c r="J19" s="55"/>
      <c r="K19" s="55"/>
      <c r="L19" s="55"/>
      <c r="M19" s="55"/>
      <c r="N19" s="21">
        <v>0</v>
      </c>
      <c r="O19" s="55"/>
      <c r="P19" s="21">
        <v>22740</v>
      </c>
      <c r="Q19" s="55"/>
      <c r="R19" s="55"/>
      <c r="S19" s="21">
        <v>24880</v>
      </c>
      <c r="T19" s="55"/>
      <c r="U19" s="21">
        <v>87100</v>
      </c>
      <c r="V19" s="21">
        <v>1320</v>
      </c>
      <c r="W19" s="21">
        <v>50</v>
      </c>
      <c r="X19" s="55">
        <v>1480</v>
      </c>
      <c r="Y19" s="21">
        <v>0</v>
      </c>
      <c r="Z19" s="55"/>
      <c r="AA19" s="21">
        <v>77.5</v>
      </c>
      <c r="AB19" s="55"/>
      <c r="AC19" s="21">
        <v>27</v>
      </c>
      <c r="AD19" s="21"/>
      <c r="AE19" s="21">
        <v>600</v>
      </c>
      <c r="AF19" s="21">
        <v>10480</v>
      </c>
      <c r="AG19" s="21">
        <v>0</v>
      </c>
      <c r="AH19" s="122">
        <v>1720</v>
      </c>
      <c r="AI19" s="55"/>
      <c r="AJ19" s="21">
        <v>24200</v>
      </c>
      <c r="AK19" s="21">
        <v>8880</v>
      </c>
      <c r="AL19" s="21">
        <v>1800</v>
      </c>
      <c r="AM19" s="21">
        <v>12</v>
      </c>
      <c r="AN19" s="55"/>
      <c r="AO19" s="21">
        <v>12940</v>
      </c>
      <c r="AP19" s="61">
        <f t="shared" si="3"/>
        <v>242786.5</v>
      </c>
      <c r="AQ19" s="38">
        <f t="shared" si="0"/>
        <v>0.8377827199431325</v>
      </c>
      <c r="AR19" s="43">
        <f t="shared" si="1"/>
        <v>289796.5</v>
      </c>
    </row>
    <row r="20" spans="1:44" ht="12.75">
      <c r="A20" s="16" t="s">
        <v>13</v>
      </c>
      <c r="B20" s="21">
        <v>71070</v>
      </c>
      <c r="C20" s="53">
        <f t="shared" si="2"/>
        <v>71070</v>
      </c>
      <c r="D20" s="21">
        <v>10860</v>
      </c>
      <c r="E20" s="21">
        <v>5800</v>
      </c>
      <c r="F20" s="55"/>
      <c r="G20" s="55"/>
      <c r="H20" s="21">
        <v>18500</v>
      </c>
      <c r="I20" s="21">
        <v>15800</v>
      </c>
      <c r="J20" s="55"/>
      <c r="K20" s="55"/>
      <c r="L20" s="55"/>
      <c r="M20" s="55"/>
      <c r="N20" s="21">
        <v>0</v>
      </c>
      <c r="O20" s="55"/>
      <c r="P20" s="21">
        <v>20060</v>
      </c>
      <c r="Q20" s="55"/>
      <c r="R20" s="55"/>
      <c r="S20" s="21">
        <v>26520</v>
      </c>
      <c r="T20" s="55"/>
      <c r="U20" s="21">
        <v>100740</v>
      </c>
      <c r="V20" s="21">
        <v>1320</v>
      </c>
      <c r="W20" s="21"/>
      <c r="X20" s="55"/>
      <c r="Y20" s="21">
        <v>80</v>
      </c>
      <c r="Z20" s="55"/>
      <c r="AA20" s="21">
        <v>0</v>
      </c>
      <c r="AB20" s="55"/>
      <c r="AC20" s="21"/>
      <c r="AD20" s="21"/>
      <c r="AE20" s="21">
        <v>500</v>
      </c>
      <c r="AF20" s="21">
        <v>10560</v>
      </c>
      <c r="AG20" s="21">
        <v>0</v>
      </c>
      <c r="AH20" s="122">
        <v>1810</v>
      </c>
      <c r="AI20" s="55"/>
      <c r="AJ20" s="21">
        <v>0</v>
      </c>
      <c r="AK20" s="21">
        <v>18040</v>
      </c>
      <c r="AL20" s="21">
        <v>1800</v>
      </c>
      <c r="AM20" s="21">
        <v>0</v>
      </c>
      <c r="AN20" s="55"/>
      <c r="AO20" s="21">
        <v>4860</v>
      </c>
      <c r="AP20" s="61">
        <f t="shared" si="3"/>
        <v>237250</v>
      </c>
      <c r="AQ20" s="38">
        <f t="shared" si="0"/>
        <v>0.7694927348209653</v>
      </c>
      <c r="AR20" s="43">
        <f t="shared" si="1"/>
        <v>308320</v>
      </c>
    </row>
    <row r="21" spans="1:44" ht="12.75">
      <c r="A21" s="16"/>
      <c r="B21" s="21"/>
      <c r="C21" s="54"/>
      <c r="D21" s="21"/>
      <c r="E21" s="21"/>
      <c r="F21" s="55"/>
      <c r="G21" s="55"/>
      <c r="H21" s="21"/>
      <c r="I21" s="31"/>
      <c r="J21" s="55"/>
      <c r="K21" s="55"/>
      <c r="L21" s="55"/>
      <c r="M21" s="55"/>
      <c r="N21" s="31"/>
      <c r="O21" s="55"/>
      <c r="P21" s="26"/>
      <c r="Q21" s="55"/>
      <c r="R21" s="55"/>
      <c r="S21" s="32"/>
      <c r="T21" s="55"/>
      <c r="U21" s="31"/>
      <c r="V21" s="31"/>
      <c r="W21" s="21"/>
      <c r="X21" s="55"/>
      <c r="Y21" s="21"/>
      <c r="Z21" s="55"/>
      <c r="AA21" s="26"/>
      <c r="AB21" s="55"/>
      <c r="AC21" s="21"/>
      <c r="AD21" s="21"/>
      <c r="AE21" s="21"/>
      <c r="AF21" s="21"/>
      <c r="AG21" s="21"/>
      <c r="AH21" s="55"/>
      <c r="AI21" s="55"/>
      <c r="AJ21" s="21"/>
      <c r="AK21" s="21"/>
      <c r="AL21" s="55"/>
      <c r="AM21" s="21"/>
      <c r="AN21" s="55"/>
      <c r="AO21" s="21"/>
      <c r="AP21" s="62"/>
      <c r="AQ21" s="39"/>
      <c r="AR21" s="41"/>
    </row>
    <row r="22" spans="1:44" ht="13.5" thickBot="1">
      <c r="A22" s="20" t="s">
        <v>19</v>
      </c>
      <c r="B22" s="21">
        <f>SUM(B9:B20)</f>
        <v>649690</v>
      </c>
      <c r="C22" s="53">
        <f t="shared" si="2"/>
        <v>649690</v>
      </c>
      <c r="D22" s="21">
        <f>SUM(D9:D21)</f>
        <v>108020</v>
      </c>
      <c r="E22" s="21">
        <f aca="true" t="shared" si="4" ref="E22:AO22">SUM(E9:E21)</f>
        <v>44400</v>
      </c>
      <c r="F22" s="21">
        <f t="shared" si="4"/>
        <v>0</v>
      </c>
      <c r="G22" s="21">
        <f t="shared" si="4"/>
        <v>0</v>
      </c>
      <c r="H22" s="21">
        <f t="shared" si="4"/>
        <v>235340</v>
      </c>
      <c r="I22" s="21">
        <f t="shared" si="4"/>
        <v>186620</v>
      </c>
      <c r="J22" s="21">
        <f t="shared" si="4"/>
        <v>0</v>
      </c>
      <c r="K22" s="21">
        <f t="shared" si="4"/>
        <v>4560</v>
      </c>
      <c r="L22" s="21">
        <f t="shared" si="4"/>
        <v>0</v>
      </c>
      <c r="M22" s="21">
        <f t="shared" si="4"/>
        <v>0</v>
      </c>
      <c r="N22" s="21">
        <f t="shared" si="4"/>
        <v>13080</v>
      </c>
      <c r="O22" s="21">
        <f t="shared" si="4"/>
        <v>0</v>
      </c>
      <c r="P22" s="21">
        <f t="shared" si="4"/>
        <v>206960</v>
      </c>
      <c r="Q22" s="21">
        <f t="shared" si="4"/>
        <v>0</v>
      </c>
      <c r="R22" s="21">
        <f t="shared" si="4"/>
        <v>0</v>
      </c>
      <c r="S22" s="21">
        <f t="shared" si="4"/>
        <v>270040</v>
      </c>
      <c r="T22" s="21">
        <f t="shared" si="4"/>
        <v>0</v>
      </c>
      <c r="U22" s="21">
        <f t="shared" si="4"/>
        <v>1090090</v>
      </c>
      <c r="V22" s="21">
        <f t="shared" si="4"/>
        <v>15710</v>
      </c>
      <c r="W22" s="21">
        <f t="shared" si="4"/>
        <v>225</v>
      </c>
      <c r="X22" s="21">
        <f t="shared" si="4"/>
        <v>3360</v>
      </c>
      <c r="Y22" s="21">
        <f t="shared" si="4"/>
        <v>360</v>
      </c>
      <c r="Z22" s="21">
        <f t="shared" si="4"/>
        <v>0</v>
      </c>
      <c r="AA22" s="21">
        <f t="shared" si="4"/>
        <v>411.5</v>
      </c>
      <c r="AB22" s="21">
        <f t="shared" si="4"/>
        <v>0</v>
      </c>
      <c r="AC22" s="21">
        <f t="shared" si="4"/>
        <v>177.5</v>
      </c>
      <c r="AD22" s="21">
        <f t="shared" si="4"/>
        <v>19680</v>
      </c>
      <c r="AE22" s="21">
        <f t="shared" si="4"/>
        <v>1800</v>
      </c>
      <c r="AF22" s="21">
        <f t="shared" si="4"/>
        <v>143900</v>
      </c>
      <c r="AG22" s="21">
        <f t="shared" si="4"/>
        <v>12360</v>
      </c>
      <c r="AH22" s="121">
        <f t="shared" si="4"/>
        <v>5010</v>
      </c>
      <c r="AI22" s="21">
        <f t="shared" si="4"/>
        <v>0</v>
      </c>
      <c r="AJ22" s="21">
        <f t="shared" si="4"/>
        <v>58100</v>
      </c>
      <c r="AK22" s="21">
        <f t="shared" si="4"/>
        <v>185700</v>
      </c>
      <c r="AL22" s="21">
        <f t="shared" si="4"/>
        <v>21600</v>
      </c>
      <c r="AM22" s="21">
        <f t="shared" si="4"/>
        <v>129.5</v>
      </c>
      <c r="AN22" s="21">
        <f t="shared" si="4"/>
        <v>0</v>
      </c>
      <c r="AO22" s="21">
        <f t="shared" si="4"/>
        <v>65749</v>
      </c>
      <c r="AP22" s="63">
        <f>SUM(AP9:AP21)</f>
        <v>2693382.5</v>
      </c>
      <c r="AQ22" s="40">
        <f>AP22/(C22+AP22)</f>
        <v>0.8056608105268432</v>
      </c>
      <c r="AR22" s="44">
        <f>C22+AP22</f>
        <v>3343072.5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2"/>
  <sheetViews>
    <sheetView zoomScale="90" zoomScaleNormal="90" zoomScalePageLayoutView="0" workbookViewId="0" topLeftCell="A1">
      <pane xSplit="1" topLeftCell="O1" activePane="topRight" state="frozen"/>
      <selection pane="topLeft" activeCell="A1" sqref="A1"/>
      <selection pane="topRight" activeCell="B22" sqref="B22"/>
    </sheetView>
  </sheetViews>
  <sheetFormatPr defaultColWidth="9.140625" defaultRowHeight="12.75"/>
  <cols>
    <col min="1" max="2" width="14.8515625" style="0" customWidth="1"/>
    <col min="3" max="3" width="9.57421875" style="0" bestFit="1" customWidth="1"/>
    <col min="6" max="6" width="10.8515625" style="0" customWidth="1"/>
    <col min="11" max="12" width="11.140625" style="0" customWidth="1"/>
    <col min="21" max="21" width="10.57421875" style="0" customWidth="1"/>
    <col min="28" max="28" width="10.57421875" style="0" customWidth="1"/>
    <col min="29" max="29" width="12.140625" style="0" customWidth="1"/>
  </cols>
  <sheetData>
    <row r="1" spans="1:31" ht="19.5" customHeight="1">
      <c r="A1" s="2"/>
      <c r="B1" s="3" t="s">
        <v>15</v>
      </c>
      <c r="C1" s="4">
        <v>3.13</v>
      </c>
      <c r="D1" s="5"/>
      <c r="E1" s="56" t="s">
        <v>94</v>
      </c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2.75">
      <c r="A2" s="7"/>
      <c r="B2" s="8" t="s">
        <v>0</v>
      </c>
      <c r="C2" s="9">
        <v>9418</v>
      </c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2.75">
      <c r="A3" s="7"/>
      <c r="B3" s="10" t="s">
        <v>27</v>
      </c>
      <c r="C3" s="30" t="e">
        <f>C4/C2</f>
        <v>#REF!</v>
      </c>
      <c r="D3" s="5"/>
      <c r="E3" s="5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2.75">
      <c r="A4" s="7"/>
      <c r="B4" s="10" t="s">
        <v>16</v>
      </c>
      <c r="C4" s="9" t="e">
        <f>#REF!+#REF!</f>
        <v>#REF!</v>
      </c>
      <c r="D4" s="5"/>
      <c r="E4" s="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2.75">
      <c r="A5" s="7"/>
      <c r="B5" s="10" t="s">
        <v>22</v>
      </c>
      <c r="C5" s="9" t="e">
        <f>#REF!</f>
        <v>#REF!</v>
      </c>
      <c r="D5" s="5"/>
      <c r="E5" s="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2.75">
      <c r="A6" s="7"/>
      <c r="B6" s="10" t="s">
        <v>17</v>
      </c>
      <c r="C6" s="9" t="e">
        <f>#REF!</f>
        <v>#REF!</v>
      </c>
      <c r="D6" s="5"/>
      <c r="E6" s="5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3.5" thickBot="1">
      <c r="A7" s="7"/>
      <c r="B7" s="11" t="s">
        <v>1</v>
      </c>
      <c r="C7" s="12" t="e">
        <f>C6/C4</f>
        <v>#REF!</v>
      </c>
      <c r="D7" s="5"/>
      <c r="E7" s="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44" ht="48">
      <c r="A8" s="6" t="s">
        <v>35</v>
      </c>
      <c r="B8" s="13" t="s">
        <v>31</v>
      </c>
      <c r="C8" s="14" t="s">
        <v>18</v>
      </c>
      <c r="D8" s="28" t="s">
        <v>46</v>
      </c>
      <c r="E8" s="28" t="s">
        <v>47</v>
      </c>
      <c r="F8" s="28" t="s">
        <v>38</v>
      </c>
      <c r="G8" s="28" t="s">
        <v>39</v>
      </c>
      <c r="H8" s="28" t="s">
        <v>49</v>
      </c>
      <c r="I8" s="28" t="s">
        <v>50</v>
      </c>
      <c r="J8" s="28" t="s">
        <v>40</v>
      </c>
      <c r="K8" s="28" t="s">
        <v>48</v>
      </c>
      <c r="L8" s="28" t="s">
        <v>76</v>
      </c>
      <c r="M8" s="28" t="s">
        <v>41</v>
      </c>
      <c r="N8" s="28" t="s">
        <v>44</v>
      </c>
      <c r="O8" s="28" t="s">
        <v>68</v>
      </c>
      <c r="P8" s="28" t="s">
        <v>42</v>
      </c>
      <c r="Q8" s="28" t="s">
        <v>43</v>
      </c>
      <c r="R8" s="28" t="s">
        <v>45</v>
      </c>
      <c r="S8" s="28" t="s">
        <v>51</v>
      </c>
      <c r="T8" s="28" t="s">
        <v>82</v>
      </c>
      <c r="U8" s="28" t="s">
        <v>52</v>
      </c>
      <c r="V8" s="28" t="s">
        <v>54</v>
      </c>
      <c r="W8" s="28" t="s">
        <v>69</v>
      </c>
      <c r="X8" s="28" t="s">
        <v>55</v>
      </c>
      <c r="Y8" s="28" t="s">
        <v>56</v>
      </c>
      <c r="Z8" s="29" t="s">
        <v>72</v>
      </c>
      <c r="AA8" s="28" t="s">
        <v>57</v>
      </c>
      <c r="AB8" s="28" t="s">
        <v>60</v>
      </c>
      <c r="AC8" s="28" t="s">
        <v>61</v>
      </c>
      <c r="AD8" s="28" t="s">
        <v>58</v>
      </c>
      <c r="AE8" s="28" t="s">
        <v>59</v>
      </c>
      <c r="AF8" s="28" t="s">
        <v>67</v>
      </c>
      <c r="AG8" s="28" t="s">
        <v>62</v>
      </c>
      <c r="AH8" s="29" t="s">
        <v>63</v>
      </c>
      <c r="AI8" s="28" t="s">
        <v>53</v>
      </c>
      <c r="AJ8" s="29" t="s">
        <v>64</v>
      </c>
      <c r="AK8" s="29" t="s">
        <v>65</v>
      </c>
      <c r="AL8" s="29" t="s">
        <v>37</v>
      </c>
      <c r="AM8" s="52" t="s">
        <v>78</v>
      </c>
      <c r="AN8" s="28" t="s">
        <v>86</v>
      </c>
      <c r="AO8" s="49" t="s">
        <v>66</v>
      </c>
      <c r="AP8" s="15" t="s">
        <v>20</v>
      </c>
      <c r="AQ8" s="37" t="s">
        <v>14</v>
      </c>
      <c r="AR8" s="42" t="s">
        <v>30</v>
      </c>
    </row>
    <row r="9" spans="1:44" ht="12.75">
      <c r="A9" s="16" t="s">
        <v>2</v>
      </c>
      <c r="B9" s="21">
        <v>173200</v>
      </c>
      <c r="C9" s="17">
        <f>B9</f>
        <v>173200</v>
      </c>
      <c r="D9" s="21">
        <v>20260</v>
      </c>
      <c r="E9" s="21">
        <v>11780</v>
      </c>
      <c r="F9" s="55"/>
      <c r="G9" s="21">
        <v>960</v>
      </c>
      <c r="H9" s="21">
        <v>16760</v>
      </c>
      <c r="I9" s="21">
        <v>35200</v>
      </c>
      <c r="J9" s="55"/>
      <c r="K9" s="55"/>
      <c r="L9" s="55"/>
      <c r="M9" s="55"/>
      <c r="N9" s="55"/>
      <c r="O9" s="55"/>
      <c r="P9" s="21">
        <v>56260</v>
      </c>
      <c r="Q9" s="55"/>
      <c r="R9" s="55"/>
      <c r="S9" s="21">
        <v>69500</v>
      </c>
      <c r="T9" s="55"/>
      <c r="U9" s="21">
        <v>83400</v>
      </c>
      <c r="V9" s="21">
        <v>2880</v>
      </c>
      <c r="W9" s="55"/>
      <c r="X9" s="21">
        <v>0</v>
      </c>
      <c r="Y9" s="21">
        <v>0</v>
      </c>
      <c r="Z9" s="55"/>
      <c r="AA9" s="21">
        <v>122</v>
      </c>
      <c r="AB9" s="55"/>
      <c r="AC9" s="21">
        <v>428</v>
      </c>
      <c r="AD9" s="21">
        <v>0</v>
      </c>
      <c r="AE9" s="21">
        <v>0</v>
      </c>
      <c r="AF9" s="21">
        <v>24020</v>
      </c>
      <c r="AG9" s="55"/>
      <c r="AH9" s="21">
        <v>1660</v>
      </c>
      <c r="AI9" s="55"/>
      <c r="AJ9" s="21">
        <v>15540</v>
      </c>
      <c r="AK9" s="21">
        <v>19660</v>
      </c>
      <c r="AL9" s="55"/>
      <c r="AM9" s="55"/>
      <c r="AN9" s="55"/>
      <c r="AO9" s="21">
        <v>15200</v>
      </c>
      <c r="AP9" s="18">
        <f>SUM(D9:AO9)</f>
        <v>373630</v>
      </c>
      <c r="AQ9" s="38">
        <f aca="true" t="shared" si="0" ref="AQ9:AQ20">AP9/(C9+AP9)</f>
        <v>0.6832653658358173</v>
      </c>
      <c r="AR9" s="43">
        <f aca="true" t="shared" si="1" ref="AR9:AR20">C9+AP9</f>
        <v>546830</v>
      </c>
    </row>
    <row r="10" spans="1:44" ht="12.75">
      <c r="A10" s="16" t="s">
        <v>3</v>
      </c>
      <c r="B10" s="21">
        <v>154500</v>
      </c>
      <c r="C10" s="17">
        <f aca="true" t="shared" si="2" ref="C10:C22">B10</f>
        <v>154500</v>
      </c>
      <c r="D10" s="21">
        <v>17020</v>
      </c>
      <c r="E10" s="21">
        <v>8220</v>
      </c>
      <c r="F10" s="55"/>
      <c r="G10" s="21">
        <v>800</v>
      </c>
      <c r="H10" s="21">
        <v>19240</v>
      </c>
      <c r="I10" s="21">
        <v>22400</v>
      </c>
      <c r="J10" s="55"/>
      <c r="K10" s="55"/>
      <c r="L10" s="55"/>
      <c r="M10" s="55"/>
      <c r="N10" s="55"/>
      <c r="O10" s="55"/>
      <c r="P10" s="21">
        <v>65900</v>
      </c>
      <c r="Q10" s="55"/>
      <c r="R10" s="55"/>
      <c r="S10" s="21">
        <v>60380</v>
      </c>
      <c r="T10" s="55"/>
      <c r="U10" s="21">
        <v>88860</v>
      </c>
      <c r="V10" s="21">
        <v>2020</v>
      </c>
      <c r="W10" s="55"/>
      <c r="X10" s="21">
        <v>140</v>
      </c>
      <c r="Y10" s="21">
        <v>100</v>
      </c>
      <c r="Z10" s="55"/>
      <c r="AA10" s="21">
        <v>0</v>
      </c>
      <c r="AB10" s="55"/>
      <c r="AC10" s="21">
        <v>0</v>
      </c>
      <c r="AD10" s="21">
        <v>200</v>
      </c>
      <c r="AE10" s="21">
        <v>120</v>
      </c>
      <c r="AF10" s="21">
        <v>34420</v>
      </c>
      <c r="AG10" s="55"/>
      <c r="AH10" s="21">
        <v>990</v>
      </c>
      <c r="AI10" s="55"/>
      <c r="AJ10" s="21">
        <v>14160</v>
      </c>
      <c r="AK10" s="21">
        <v>77320</v>
      </c>
      <c r="AL10" s="55"/>
      <c r="AM10" s="55"/>
      <c r="AN10" s="55"/>
      <c r="AO10" s="21">
        <v>5740</v>
      </c>
      <c r="AP10" s="18">
        <f aca="true" t="shared" si="3" ref="AP10:AP20">SUM(D10:AO10)</f>
        <v>418030</v>
      </c>
      <c r="AQ10" s="38">
        <f t="shared" si="0"/>
        <v>0.7301451452325642</v>
      </c>
      <c r="AR10" s="43">
        <f t="shared" si="1"/>
        <v>572530</v>
      </c>
    </row>
    <row r="11" spans="1:44" ht="12.75">
      <c r="A11" s="16" t="s">
        <v>4</v>
      </c>
      <c r="B11" s="21">
        <v>241480</v>
      </c>
      <c r="C11" s="17">
        <f t="shared" si="2"/>
        <v>241480</v>
      </c>
      <c r="D11" s="21">
        <v>26320</v>
      </c>
      <c r="E11" s="21">
        <v>10300</v>
      </c>
      <c r="F11" s="55"/>
      <c r="G11" s="21">
        <v>1060</v>
      </c>
      <c r="H11" s="21">
        <v>20300</v>
      </c>
      <c r="I11" s="21">
        <v>25080</v>
      </c>
      <c r="J11" s="55"/>
      <c r="K11" s="55"/>
      <c r="L11" s="55"/>
      <c r="M11" s="55"/>
      <c r="N11" s="55"/>
      <c r="O11" s="55"/>
      <c r="P11" s="21">
        <v>91360</v>
      </c>
      <c r="Q11" s="55"/>
      <c r="R11" s="55"/>
      <c r="S11" s="21">
        <v>63580</v>
      </c>
      <c r="T11" s="55"/>
      <c r="U11" s="21">
        <v>98460</v>
      </c>
      <c r="V11" s="21">
        <v>3020</v>
      </c>
      <c r="W11" s="55"/>
      <c r="X11" s="21">
        <v>140</v>
      </c>
      <c r="Y11" s="21">
        <v>60</v>
      </c>
      <c r="Z11" s="55"/>
      <c r="AA11" s="21">
        <v>260</v>
      </c>
      <c r="AB11" s="55"/>
      <c r="AC11" s="21">
        <v>160</v>
      </c>
      <c r="AD11" s="21">
        <v>210</v>
      </c>
      <c r="AE11" s="21">
        <v>480</v>
      </c>
      <c r="AF11" s="21">
        <v>38520</v>
      </c>
      <c r="AG11" s="55"/>
      <c r="AH11" s="21">
        <v>1930</v>
      </c>
      <c r="AI11" s="55"/>
      <c r="AJ11" s="21">
        <v>10660</v>
      </c>
      <c r="AK11" s="21">
        <v>66000</v>
      </c>
      <c r="AL11" s="55"/>
      <c r="AM11" s="55"/>
      <c r="AN11" s="55"/>
      <c r="AO11" s="21">
        <v>8860</v>
      </c>
      <c r="AP11" s="18">
        <f t="shared" si="3"/>
        <v>466760</v>
      </c>
      <c r="AQ11" s="38">
        <f t="shared" si="0"/>
        <v>0.6590421326104146</v>
      </c>
      <c r="AR11" s="43">
        <f t="shared" si="1"/>
        <v>708240</v>
      </c>
    </row>
    <row r="12" spans="1:44" ht="12.75">
      <c r="A12" s="16" t="s">
        <v>5</v>
      </c>
      <c r="B12" s="21">
        <v>185630</v>
      </c>
      <c r="C12" s="17">
        <f t="shared" si="2"/>
        <v>185630</v>
      </c>
      <c r="D12" s="21">
        <v>15980</v>
      </c>
      <c r="E12" s="21">
        <v>7680</v>
      </c>
      <c r="F12" s="55"/>
      <c r="G12" s="21">
        <v>780</v>
      </c>
      <c r="H12" s="21">
        <v>19720</v>
      </c>
      <c r="I12" s="21">
        <v>23560</v>
      </c>
      <c r="J12" s="55"/>
      <c r="K12" s="55"/>
      <c r="L12" s="55"/>
      <c r="M12" s="55"/>
      <c r="N12" s="55"/>
      <c r="O12" s="55"/>
      <c r="P12" s="21">
        <v>79200</v>
      </c>
      <c r="Q12" s="55"/>
      <c r="R12" s="55"/>
      <c r="S12" s="21">
        <v>51960</v>
      </c>
      <c r="T12" s="55"/>
      <c r="U12" s="21">
        <v>128360</v>
      </c>
      <c r="V12" s="21">
        <v>2400</v>
      </c>
      <c r="W12" s="55"/>
      <c r="X12" s="21">
        <v>100</v>
      </c>
      <c r="Y12" s="21">
        <v>80</v>
      </c>
      <c r="Z12" s="55"/>
      <c r="AA12" s="21">
        <v>0</v>
      </c>
      <c r="AB12" s="55"/>
      <c r="AC12" s="21">
        <v>82</v>
      </c>
      <c r="AD12" s="21">
        <v>106</v>
      </c>
      <c r="AE12" s="21">
        <v>11</v>
      </c>
      <c r="AF12" s="21">
        <v>28200</v>
      </c>
      <c r="AG12" s="55"/>
      <c r="AH12" s="21"/>
      <c r="AI12" s="55"/>
      <c r="AJ12" s="21">
        <v>0</v>
      </c>
      <c r="AK12" s="21">
        <v>57080</v>
      </c>
      <c r="AL12" s="55"/>
      <c r="AM12" s="55"/>
      <c r="AN12" s="55"/>
      <c r="AO12" s="21">
        <v>15300</v>
      </c>
      <c r="AP12" s="18">
        <f t="shared" si="3"/>
        <v>430599</v>
      </c>
      <c r="AQ12" s="38">
        <f t="shared" si="0"/>
        <v>0.6987645826470354</v>
      </c>
      <c r="AR12" s="43">
        <f t="shared" si="1"/>
        <v>616229</v>
      </c>
    </row>
    <row r="13" spans="1:44" ht="12.75">
      <c r="A13" s="16" t="s">
        <v>6</v>
      </c>
      <c r="B13" s="21">
        <v>189230</v>
      </c>
      <c r="C13" s="17">
        <f t="shared" si="2"/>
        <v>189230</v>
      </c>
      <c r="D13" s="21">
        <v>13720</v>
      </c>
      <c r="E13" s="21">
        <v>13940</v>
      </c>
      <c r="F13" s="55"/>
      <c r="G13" s="21">
        <v>1220</v>
      </c>
      <c r="H13" s="21">
        <v>16640</v>
      </c>
      <c r="I13" s="21">
        <v>33500</v>
      </c>
      <c r="J13" s="55"/>
      <c r="K13" s="55"/>
      <c r="L13" s="55"/>
      <c r="M13" s="55"/>
      <c r="N13" s="55"/>
      <c r="O13" s="55"/>
      <c r="P13" s="21">
        <v>99600</v>
      </c>
      <c r="Q13" s="55"/>
      <c r="R13" s="55"/>
      <c r="S13" s="21">
        <v>70780</v>
      </c>
      <c r="T13" s="55"/>
      <c r="U13" s="21">
        <v>153640</v>
      </c>
      <c r="V13" s="21">
        <v>0</v>
      </c>
      <c r="W13" s="55"/>
      <c r="X13" s="21">
        <v>80</v>
      </c>
      <c r="Y13" s="21">
        <v>40</v>
      </c>
      <c r="Z13" s="55"/>
      <c r="AA13" s="21">
        <v>440</v>
      </c>
      <c r="AB13" s="55"/>
      <c r="AC13" s="21"/>
      <c r="AD13" s="21">
        <v>400</v>
      </c>
      <c r="AE13" s="21">
        <v>920</v>
      </c>
      <c r="AF13" s="21">
        <v>23180</v>
      </c>
      <c r="AG13" s="55"/>
      <c r="AH13" s="21">
        <v>2090</v>
      </c>
      <c r="AI13" s="55"/>
      <c r="AJ13" s="21">
        <v>15680</v>
      </c>
      <c r="AK13" s="21">
        <v>16200</v>
      </c>
      <c r="AL13" s="55"/>
      <c r="AM13" s="55"/>
      <c r="AN13" s="55"/>
      <c r="AO13" s="21">
        <v>15100</v>
      </c>
      <c r="AP13" s="18">
        <f t="shared" si="3"/>
        <v>477170</v>
      </c>
      <c r="AQ13" s="38">
        <f t="shared" si="0"/>
        <v>0.7160414165666267</v>
      </c>
      <c r="AR13" s="43">
        <f t="shared" si="1"/>
        <v>666400</v>
      </c>
    </row>
    <row r="14" spans="1:44" ht="12.75">
      <c r="A14" s="16" t="s">
        <v>7</v>
      </c>
      <c r="B14" s="21">
        <v>211470</v>
      </c>
      <c r="C14" s="17">
        <f t="shared" si="2"/>
        <v>211470</v>
      </c>
      <c r="D14" s="21">
        <v>11820</v>
      </c>
      <c r="E14" s="21">
        <v>12700</v>
      </c>
      <c r="F14" s="55"/>
      <c r="G14" s="21">
        <v>1180</v>
      </c>
      <c r="H14" s="21">
        <v>18400</v>
      </c>
      <c r="I14" s="21">
        <v>24240</v>
      </c>
      <c r="J14" s="55"/>
      <c r="K14" s="55"/>
      <c r="L14" s="55"/>
      <c r="M14" s="55"/>
      <c r="N14" s="55"/>
      <c r="O14" s="55"/>
      <c r="P14" s="21">
        <v>102820</v>
      </c>
      <c r="Q14" s="55"/>
      <c r="R14" s="55"/>
      <c r="S14" s="21">
        <v>43740</v>
      </c>
      <c r="T14" s="55"/>
      <c r="U14" s="21">
        <v>93860</v>
      </c>
      <c r="V14" s="21">
        <v>0</v>
      </c>
      <c r="W14" s="55"/>
      <c r="X14" s="21">
        <v>80</v>
      </c>
      <c r="Y14" s="21">
        <v>0</v>
      </c>
      <c r="Z14" s="55"/>
      <c r="AA14" s="21">
        <v>160</v>
      </c>
      <c r="AB14" s="55"/>
      <c r="AC14" s="21"/>
      <c r="AD14" s="21">
        <v>70</v>
      </c>
      <c r="AE14" s="21">
        <v>23</v>
      </c>
      <c r="AF14" s="21">
        <v>37160</v>
      </c>
      <c r="AG14" s="55"/>
      <c r="AH14" s="21">
        <v>2360</v>
      </c>
      <c r="AI14" s="55"/>
      <c r="AJ14" s="21">
        <v>7500</v>
      </c>
      <c r="AK14" s="21">
        <v>40250</v>
      </c>
      <c r="AL14" s="55"/>
      <c r="AM14" s="55"/>
      <c r="AN14" s="55"/>
      <c r="AO14" s="21">
        <v>5320</v>
      </c>
      <c r="AP14" s="18">
        <f t="shared" si="3"/>
        <v>401683</v>
      </c>
      <c r="AQ14" s="38">
        <f t="shared" si="0"/>
        <v>0.6551105515262912</v>
      </c>
      <c r="AR14" s="43">
        <f t="shared" si="1"/>
        <v>613153</v>
      </c>
    </row>
    <row r="15" spans="1:44" ht="12.75">
      <c r="A15" s="16" t="s">
        <v>8</v>
      </c>
      <c r="B15" s="21">
        <v>109560</v>
      </c>
      <c r="C15" s="17">
        <f t="shared" si="2"/>
        <v>109560</v>
      </c>
      <c r="D15" s="21">
        <v>17880</v>
      </c>
      <c r="E15" s="21">
        <v>12140</v>
      </c>
      <c r="F15" s="55"/>
      <c r="G15" s="21">
        <v>960</v>
      </c>
      <c r="H15" s="21">
        <v>16100</v>
      </c>
      <c r="I15" s="21">
        <v>27720</v>
      </c>
      <c r="J15" s="55"/>
      <c r="K15" s="55"/>
      <c r="L15" s="55"/>
      <c r="M15" s="55"/>
      <c r="N15" s="55"/>
      <c r="O15" s="55"/>
      <c r="P15" s="21">
        <v>84020</v>
      </c>
      <c r="Q15" s="55"/>
      <c r="R15" s="55"/>
      <c r="S15" s="21">
        <v>57980</v>
      </c>
      <c r="T15" s="55"/>
      <c r="U15" s="21">
        <v>73480</v>
      </c>
      <c r="V15" s="21">
        <v>5500</v>
      </c>
      <c r="W15" s="55"/>
      <c r="X15" s="21">
        <v>0</v>
      </c>
      <c r="Y15" s="21">
        <v>400</v>
      </c>
      <c r="Z15" s="55"/>
      <c r="AA15" s="21">
        <v>0</v>
      </c>
      <c r="AB15" s="55"/>
      <c r="AC15" s="21"/>
      <c r="AD15" s="21">
        <v>420</v>
      </c>
      <c r="AE15" s="21">
        <v>640</v>
      </c>
      <c r="AF15" s="21">
        <v>28300</v>
      </c>
      <c r="AG15" s="55"/>
      <c r="AH15" s="21">
        <v>2140</v>
      </c>
      <c r="AI15" s="55"/>
      <c r="AJ15" s="21">
        <v>11920</v>
      </c>
      <c r="AK15" s="21">
        <v>35040</v>
      </c>
      <c r="AL15" s="55"/>
      <c r="AM15" s="55"/>
      <c r="AN15" s="55"/>
      <c r="AO15" s="21">
        <v>15020</v>
      </c>
      <c r="AP15" s="18">
        <f t="shared" si="3"/>
        <v>389660</v>
      </c>
      <c r="AQ15" s="38">
        <f t="shared" si="0"/>
        <v>0.7805376387163976</v>
      </c>
      <c r="AR15" s="43">
        <f t="shared" si="1"/>
        <v>499220</v>
      </c>
    </row>
    <row r="16" spans="1:44" ht="12.75">
      <c r="A16" s="16" t="s">
        <v>9</v>
      </c>
      <c r="B16" s="21">
        <v>205290</v>
      </c>
      <c r="C16" s="17">
        <f t="shared" si="2"/>
        <v>205290</v>
      </c>
      <c r="D16" s="21">
        <v>18860</v>
      </c>
      <c r="E16" s="21">
        <v>12720</v>
      </c>
      <c r="F16" s="55"/>
      <c r="G16" s="21">
        <v>1260</v>
      </c>
      <c r="H16" s="21">
        <v>20620</v>
      </c>
      <c r="I16" s="21">
        <v>22660</v>
      </c>
      <c r="J16" s="55"/>
      <c r="K16" s="55"/>
      <c r="L16" s="55"/>
      <c r="M16" s="55"/>
      <c r="N16" s="55"/>
      <c r="O16" s="55"/>
      <c r="P16" s="21">
        <v>68260</v>
      </c>
      <c r="Q16" s="55"/>
      <c r="R16" s="55"/>
      <c r="S16" s="21">
        <v>55380</v>
      </c>
      <c r="T16" s="55"/>
      <c r="U16" s="21">
        <v>86400</v>
      </c>
      <c r="V16" s="21">
        <v>2100</v>
      </c>
      <c r="W16" s="55"/>
      <c r="X16" s="21">
        <v>0</v>
      </c>
      <c r="Y16" s="21">
        <v>120</v>
      </c>
      <c r="Z16" s="55"/>
      <c r="AA16" s="21">
        <v>0</v>
      </c>
      <c r="AB16" s="55"/>
      <c r="AC16" s="21"/>
      <c r="AD16" s="21">
        <v>0</v>
      </c>
      <c r="AE16" s="21"/>
      <c r="AF16" s="21">
        <v>26580</v>
      </c>
      <c r="AG16" s="55"/>
      <c r="AH16" s="21">
        <v>2030</v>
      </c>
      <c r="AI16" s="55"/>
      <c r="AJ16" s="21">
        <v>8400</v>
      </c>
      <c r="AK16" s="21">
        <v>32020</v>
      </c>
      <c r="AL16" s="55"/>
      <c r="AM16" s="55"/>
      <c r="AN16" s="55"/>
      <c r="AO16" s="21">
        <v>10060</v>
      </c>
      <c r="AP16" s="18">
        <f t="shared" si="3"/>
        <v>367470</v>
      </c>
      <c r="AQ16" s="38">
        <f t="shared" si="0"/>
        <v>0.6415776241357637</v>
      </c>
      <c r="AR16" s="43">
        <f t="shared" si="1"/>
        <v>572760</v>
      </c>
    </row>
    <row r="17" spans="1:44" ht="12.75">
      <c r="A17" s="16" t="s">
        <v>10</v>
      </c>
      <c r="B17" s="21">
        <v>236470</v>
      </c>
      <c r="C17" s="17">
        <f t="shared" si="2"/>
        <v>236470</v>
      </c>
      <c r="D17" s="21">
        <v>10480</v>
      </c>
      <c r="E17" s="21">
        <v>11880</v>
      </c>
      <c r="F17" s="55"/>
      <c r="G17" s="21">
        <v>1160</v>
      </c>
      <c r="H17" s="21">
        <v>14020</v>
      </c>
      <c r="I17" s="21">
        <v>30640</v>
      </c>
      <c r="J17" s="55"/>
      <c r="K17" s="55"/>
      <c r="L17" s="55"/>
      <c r="M17" s="55"/>
      <c r="N17" s="55"/>
      <c r="O17" s="55"/>
      <c r="P17" s="21">
        <v>73620</v>
      </c>
      <c r="Q17" s="55"/>
      <c r="R17" s="55"/>
      <c r="S17" s="21">
        <v>44820</v>
      </c>
      <c r="T17" s="55"/>
      <c r="U17" s="21">
        <v>72980</v>
      </c>
      <c r="V17" s="21">
        <v>0</v>
      </c>
      <c r="W17" s="55"/>
      <c r="X17" s="21">
        <v>31</v>
      </c>
      <c r="Y17" s="21">
        <v>0</v>
      </c>
      <c r="Z17" s="55"/>
      <c r="AA17" s="21">
        <v>150</v>
      </c>
      <c r="AB17" s="55">
        <v>240</v>
      </c>
      <c r="AC17" s="21">
        <v>127</v>
      </c>
      <c r="AD17" s="21">
        <v>600</v>
      </c>
      <c r="AE17" s="21">
        <v>1180</v>
      </c>
      <c r="AF17" s="21">
        <v>23940</v>
      </c>
      <c r="AG17" s="55"/>
      <c r="AH17" s="21">
        <v>1390</v>
      </c>
      <c r="AI17" s="55"/>
      <c r="AJ17" s="21">
        <v>8640</v>
      </c>
      <c r="AK17" s="21">
        <v>42620</v>
      </c>
      <c r="AL17" s="55"/>
      <c r="AM17" s="55"/>
      <c r="AN17" s="55"/>
      <c r="AO17" s="21">
        <v>0</v>
      </c>
      <c r="AP17" s="18">
        <f t="shared" si="3"/>
        <v>338518</v>
      </c>
      <c r="AQ17" s="38">
        <f t="shared" si="0"/>
        <v>0.5887392432537722</v>
      </c>
      <c r="AR17" s="43">
        <f t="shared" si="1"/>
        <v>574988</v>
      </c>
    </row>
    <row r="18" spans="1:44" ht="12.75">
      <c r="A18" s="16" t="s">
        <v>11</v>
      </c>
      <c r="B18" s="21">
        <v>205070</v>
      </c>
      <c r="C18" s="17">
        <f t="shared" si="2"/>
        <v>205070</v>
      </c>
      <c r="D18" s="21">
        <v>18460</v>
      </c>
      <c r="E18" s="21">
        <v>12800</v>
      </c>
      <c r="F18" s="55"/>
      <c r="G18" s="21">
        <v>1100</v>
      </c>
      <c r="H18" s="21">
        <v>15620</v>
      </c>
      <c r="I18" s="21">
        <v>41160</v>
      </c>
      <c r="J18" s="55"/>
      <c r="K18" s="55"/>
      <c r="L18" s="55"/>
      <c r="M18" s="55"/>
      <c r="N18" s="55"/>
      <c r="O18" s="55"/>
      <c r="P18" s="21">
        <v>122980</v>
      </c>
      <c r="Q18" s="55"/>
      <c r="R18" s="55"/>
      <c r="S18" s="21">
        <v>64040</v>
      </c>
      <c r="T18" s="55"/>
      <c r="U18" s="21">
        <v>97860</v>
      </c>
      <c r="V18" s="21">
        <v>6960</v>
      </c>
      <c r="W18" s="55"/>
      <c r="X18" s="21">
        <v>0</v>
      </c>
      <c r="Y18" s="21">
        <v>320</v>
      </c>
      <c r="Z18" s="55"/>
      <c r="AA18" s="21">
        <v>200</v>
      </c>
      <c r="AB18" s="55"/>
      <c r="AC18" s="21"/>
      <c r="AD18" s="21">
        <v>0</v>
      </c>
      <c r="AE18" s="21"/>
      <c r="AF18" s="21">
        <v>34980</v>
      </c>
      <c r="AG18" s="55"/>
      <c r="AH18" s="21">
        <v>860</v>
      </c>
      <c r="AI18" s="55"/>
      <c r="AJ18" s="21">
        <v>9230</v>
      </c>
      <c r="AK18" s="21">
        <v>32560</v>
      </c>
      <c r="AL18" s="55"/>
      <c r="AM18" s="55"/>
      <c r="AN18" s="55"/>
      <c r="AO18" s="21">
        <v>2240</v>
      </c>
      <c r="AP18" s="18">
        <f t="shared" si="3"/>
        <v>461370</v>
      </c>
      <c r="AQ18" s="38">
        <f t="shared" si="0"/>
        <v>0.6922903787287678</v>
      </c>
      <c r="AR18" s="43">
        <f t="shared" si="1"/>
        <v>666440</v>
      </c>
    </row>
    <row r="19" spans="1:44" ht="12.75">
      <c r="A19" s="16" t="s">
        <v>12</v>
      </c>
      <c r="B19" s="21">
        <v>223690</v>
      </c>
      <c r="C19" s="17">
        <f t="shared" si="2"/>
        <v>223690</v>
      </c>
      <c r="D19" s="21">
        <v>15260</v>
      </c>
      <c r="E19" s="21">
        <v>8660</v>
      </c>
      <c r="F19" s="55"/>
      <c r="G19" s="21">
        <v>1180</v>
      </c>
      <c r="H19" s="21">
        <v>20600</v>
      </c>
      <c r="I19" s="21">
        <v>30880</v>
      </c>
      <c r="J19" s="55"/>
      <c r="K19" s="55"/>
      <c r="L19" s="55"/>
      <c r="M19" s="55"/>
      <c r="N19" s="55"/>
      <c r="O19" s="55"/>
      <c r="P19" s="21">
        <v>77500</v>
      </c>
      <c r="Q19" s="55"/>
      <c r="R19" s="55"/>
      <c r="S19" s="21">
        <v>53700</v>
      </c>
      <c r="T19" s="55"/>
      <c r="U19" s="21">
        <v>84820</v>
      </c>
      <c r="V19" s="21">
        <v>4800</v>
      </c>
      <c r="W19" s="55"/>
      <c r="X19" s="21">
        <v>0</v>
      </c>
      <c r="Y19" s="21">
        <v>40</v>
      </c>
      <c r="Z19" s="55"/>
      <c r="AA19" s="21">
        <v>160</v>
      </c>
      <c r="AB19" s="55"/>
      <c r="AC19" s="21"/>
      <c r="AD19" s="21">
        <v>0</v>
      </c>
      <c r="AE19" s="21"/>
      <c r="AF19" s="21">
        <v>35020</v>
      </c>
      <c r="AG19" s="55"/>
      <c r="AH19" s="21"/>
      <c r="AI19" s="55"/>
      <c r="AJ19" s="21">
        <v>0</v>
      </c>
      <c r="AK19" s="21">
        <v>33200</v>
      </c>
      <c r="AL19" s="55"/>
      <c r="AM19" s="55"/>
      <c r="AN19" s="55"/>
      <c r="AO19" s="21">
        <v>14520</v>
      </c>
      <c r="AP19" s="18">
        <f t="shared" si="3"/>
        <v>380340</v>
      </c>
      <c r="AQ19" s="38">
        <f t="shared" si="0"/>
        <v>0.6296707117196165</v>
      </c>
      <c r="AR19" s="43">
        <f t="shared" si="1"/>
        <v>604030</v>
      </c>
    </row>
    <row r="20" spans="1:44" ht="12.75">
      <c r="A20" s="16" t="s">
        <v>13</v>
      </c>
      <c r="B20" s="21">
        <v>209260</v>
      </c>
      <c r="C20" s="17">
        <f t="shared" si="2"/>
        <v>209260</v>
      </c>
      <c r="D20" s="21">
        <v>10980</v>
      </c>
      <c r="E20" s="21">
        <v>15020</v>
      </c>
      <c r="F20" s="55"/>
      <c r="G20" s="21">
        <v>740</v>
      </c>
      <c r="H20" s="21">
        <v>14940</v>
      </c>
      <c r="I20" s="21">
        <v>17780</v>
      </c>
      <c r="J20" s="55"/>
      <c r="K20" s="55"/>
      <c r="L20" s="55"/>
      <c r="M20" s="55"/>
      <c r="N20" s="55"/>
      <c r="O20" s="55"/>
      <c r="P20" s="21">
        <v>29820</v>
      </c>
      <c r="Q20" s="55"/>
      <c r="R20" s="55"/>
      <c r="S20" s="21">
        <v>67787</v>
      </c>
      <c r="T20" s="55"/>
      <c r="U20" s="21">
        <v>152420</v>
      </c>
      <c r="V20" s="21">
        <v>2860</v>
      </c>
      <c r="W20" s="55"/>
      <c r="X20" s="21">
        <v>0</v>
      </c>
      <c r="Y20" s="21">
        <v>0</v>
      </c>
      <c r="Z20" s="55"/>
      <c r="AA20" s="21">
        <v>0</v>
      </c>
      <c r="AB20" s="55"/>
      <c r="AC20" s="21"/>
      <c r="AD20" s="21">
        <v>0</v>
      </c>
      <c r="AE20" s="21"/>
      <c r="AF20" s="21">
        <v>10940</v>
      </c>
      <c r="AG20" s="55"/>
      <c r="AH20" s="21">
        <v>2470</v>
      </c>
      <c r="AI20" s="55"/>
      <c r="AJ20" s="21">
        <v>0</v>
      </c>
      <c r="AK20" s="21">
        <v>10000</v>
      </c>
      <c r="AL20" s="55"/>
      <c r="AM20" s="55"/>
      <c r="AN20" s="55"/>
      <c r="AO20" s="21">
        <v>9420</v>
      </c>
      <c r="AP20" s="18">
        <f t="shared" si="3"/>
        <v>345177</v>
      </c>
      <c r="AQ20" s="38">
        <f t="shared" si="0"/>
        <v>0.6225720866392395</v>
      </c>
      <c r="AR20" s="43">
        <f t="shared" si="1"/>
        <v>554437</v>
      </c>
    </row>
    <row r="21" spans="1:44" ht="12.75">
      <c r="A21" s="16"/>
      <c r="B21" s="21"/>
      <c r="C21" s="19"/>
      <c r="D21" s="21">
        <v>0</v>
      </c>
      <c r="E21" s="21"/>
      <c r="F21" s="55"/>
      <c r="G21" s="21"/>
      <c r="H21" s="21"/>
      <c r="I21" s="21"/>
      <c r="J21" s="55"/>
      <c r="K21" s="55"/>
      <c r="L21" s="55"/>
      <c r="M21" s="55"/>
      <c r="N21" s="55"/>
      <c r="O21" s="55"/>
      <c r="P21" s="26"/>
      <c r="Q21" s="55"/>
      <c r="R21" s="55"/>
      <c r="S21" s="32"/>
      <c r="T21" s="55"/>
      <c r="U21" s="21"/>
      <c r="V21" s="21"/>
      <c r="W21" s="55"/>
      <c r="X21" s="21"/>
      <c r="Y21" s="21"/>
      <c r="Z21" s="55"/>
      <c r="AA21" s="26"/>
      <c r="AB21" s="55"/>
      <c r="AC21" s="21"/>
      <c r="AD21" s="21"/>
      <c r="AE21" s="21"/>
      <c r="AF21" s="21"/>
      <c r="AG21" s="55"/>
      <c r="AH21" s="21"/>
      <c r="AI21" s="55"/>
      <c r="AJ21" s="21"/>
      <c r="AK21" s="21"/>
      <c r="AL21" s="55"/>
      <c r="AM21" s="55"/>
      <c r="AN21" s="55"/>
      <c r="AO21" s="21"/>
      <c r="AP21" s="19"/>
      <c r="AQ21" s="39"/>
      <c r="AR21" s="41"/>
    </row>
    <row r="22" spans="1:44" ht="13.5" thickBot="1">
      <c r="A22" s="20" t="s">
        <v>19</v>
      </c>
      <c r="B22" s="21">
        <f>SUM(B9:B20)</f>
        <v>2344850</v>
      </c>
      <c r="C22" s="17">
        <f t="shared" si="2"/>
        <v>2344850</v>
      </c>
      <c r="D22" s="21">
        <f>SUM(D9:D21)</f>
        <v>197040</v>
      </c>
      <c r="E22" s="21">
        <f aca="true" t="shared" si="4" ref="E22:AO22">SUM(E9:E21)</f>
        <v>137840</v>
      </c>
      <c r="F22" s="21">
        <f t="shared" si="4"/>
        <v>0</v>
      </c>
      <c r="G22" s="21">
        <f t="shared" si="4"/>
        <v>12400</v>
      </c>
      <c r="H22" s="21">
        <f t="shared" si="4"/>
        <v>212960</v>
      </c>
      <c r="I22" s="21">
        <f t="shared" si="4"/>
        <v>334820</v>
      </c>
      <c r="J22" s="21">
        <f t="shared" si="4"/>
        <v>0</v>
      </c>
      <c r="K22" s="21">
        <f t="shared" si="4"/>
        <v>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 t="shared" si="4"/>
        <v>0</v>
      </c>
      <c r="P22" s="21">
        <f t="shared" si="4"/>
        <v>951340</v>
      </c>
      <c r="Q22" s="21">
        <f t="shared" si="4"/>
        <v>0</v>
      </c>
      <c r="R22" s="21">
        <f t="shared" si="4"/>
        <v>0</v>
      </c>
      <c r="S22" s="21">
        <f t="shared" si="4"/>
        <v>703647</v>
      </c>
      <c r="T22" s="21">
        <f t="shared" si="4"/>
        <v>0</v>
      </c>
      <c r="U22" s="21">
        <f t="shared" si="4"/>
        <v>1214540</v>
      </c>
      <c r="V22" s="21">
        <f t="shared" si="4"/>
        <v>32540</v>
      </c>
      <c r="W22" s="21">
        <f t="shared" si="4"/>
        <v>0</v>
      </c>
      <c r="X22" s="21">
        <f t="shared" si="4"/>
        <v>571</v>
      </c>
      <c r="Y22" s="21">
        <f t="shared" si="4"/>
        <v>1160</v>
      </c>
      <c r="Z22" s="21">
        <f t="shared" si="4"/>
        <v>0</v>
      </c>
      <c r="AA22" s="21">
        <f t="shared" si="4"/>
        <v>1492</v>
      </c>
      <c r="AB22" s="21">
        <f t="shared" si="4"/>
        <v>240</v>
      </c>
      <c r="AC22" s="21">
        <f t="shared" si="4"/>
        <v>797</v>
      </c>
      <c r="AD22" s="21">
        <f t="shared" si="4"/>
        <v>2006</v>
      </c>
      <c r="AE22" s="21">
        <f t="shared" si="4"/>
        <v>3374</v>
      </c>
      <c r="AF22" s="21">
        <f t="shared" si="4"/>
        <v>345260</v>
      </c>
      <c r="AG22" s="21">
        <f t="shared" si="4"/>
        <v>0</v>
      </c>
      <c r="AH22" s="21">
        <f t="shared" si="4"/>
        <v>17920</v>
      </c>
      <c r="AI22" s="21">
        <f t="shared" si="4"/>
        <v>0</v>
      </c>
      <c r="AJ22" s="21">
        <f t="shared" si="4"/>
        <v>101730</v>
      </c>
      <c r="AK22" s="21">
        <f t="shared" si="4"/>
        <v>461950</v>
      </c>
      <c r="AL22" s="21">
        <f t="shared" si="4"/>
        <v>0</v>
      </c>
      <c r="AM22" s="21">
        <f t="shared" si="4"/>
        <v>0</v>
      </c>
      <c r="AN22" s="21">
        <f t="shared" si="4"/>
        <v>0</v>
      </c>
      <c r="AO22" s="21">
        <f t="shared" si="4"/>
        <v>116780</v>
      </c>
      <c r="AP22" s="23">
        <f>SUM(AP9:AP21)</f>
        <v>4850407</v>
      </c>
      <c r="AQ22" s="40">
        <f>AP22/(C22+AP22)</f>
        <v>0.6741117099778368</v>
      </c>
      <c r="AR22" s="44">
        <f>C22+AP22</f>
        <v>7195257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43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R22"/>
  <sheetViews>
    <sheetView zoomScale="90" zoomScaleNormal="90" zoomScalePageLayoutView="0" workbookViewId="0" topLeftCell="A1">
      <pane xSplit="1" topLeftCell="M1" activePane="topRight" state="frozen"/>
      <selection pane="topLeft" activeCell="A1" sqref="A1"/>
      <selection pane="topRight" activeCell="U22" sqref="U22"/>
    </sheetView>
  </sheetViews>
  <sheetFormatPr defaultColWidth="9.140625" defaultRowHeight="12.75"/>
  <cols>
    <col min="2" max="2" width="12.8515625" style="0" customWidth="1"/>
    <col min="3" max="3" width="10.8515625" style="0" customWidth="1"/>
    <col min="4" max="4" width="10.00390625" style="0" customWidth="1"/>
    <col min="11" max="11" width="12.28125" style="0" bestFit="1" customWidth="1"/>
    <col min="12" max="12" width="12.28125" style="0" customWidth="1"/>
    <col min="13" max="13" width="8.421875" style="0" customWidth="1"/>
    <col min="14" max="14" width="11.7109375" style="0" customWidth="1"/>
    <col min="17" max="17" width="8.8515625" style="0" customWidth="1"/>
    <col min="18" max="18" width="9.140625" style="0" hidden="1" customWidth="1"/>
  </cols>
  <sheetData>
    <row r="1" spans="1:16" ht="15.75" customHeight="1">
      <c r="A1" s="2"/>
      <c r="B1" s="3" t="s">
        <v>15</v>
      </c>
      <c r="C1" s="4">
        <v>23.62</v>
      </c>
      <c r="E1" s="56" t="s">
        <v>95</v>
      </c>
      <c r="F1" s="5"/>
      <c r="G1" s="24"/>
      <c r="H1" s="24"/>
      <c r="I1" s="24"/>
      <c r="J1" s="24"/>
      <c r="K1" s="24"/>
      <c r="L1" s="24"/>
      <c r="M1" s="24"/>
      <c r="N1" s="1"/>
      <c r="O1" s="1"/>
      <c r="P1" s="1"/>
    </row>
    <row r="2" spans="1:16" ht="12.75">
      <c r="A2" s="7"/>
      <c r="B2" s="8" t="s">
        <v>0</v>
      </c>
      <c r="C2" s="9">
        <v>1582</v>
      </c>
      <c r="E2" s="5"/>
      <c r="F2" s="5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7"/>
      <c r="B3" s="10" t="s">
        <v>33</v>
      </c>
      <c r="C3" s="30" t="e">
        <f>C4/C2</f>
        <v>#REF!</v>
      </c>
      <c r="E3" s="5"/>
      <c r="F3" s="5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2.75">
      <c r="A4" s="7"/>
      <c r="B4" s="10" t="s">
        <v>16</v>
      </c>
      <c r="C4" s="9" t="e">
        <f>#REF!+#REF!</f>
        <v>#REF!</v>
      </c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2.75">
      <c r="A5" s="7"/>
      <c r="B5" s="10" t="s">
        <v>22</v>
      </c>
      <c r="C5" s="9" t="e">
        <f>#REF!</f>
        <v>#REF!</v>
      </c>
      <c r="E5" s="5"/>
      <c r="F5" s="5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2.75">
      <c r="A6" s="7"/>
      <c r="B6" s="10" t="s">
        <v>17</v>
      </c>
      <c r="C6" s="9" t="e">
        <f>#REF!</f>
        <v>#REF!</v>
      </c>
      <c r="E6" s="5"/>
      <c r="F6" s="5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3.5" thickBot="1">
      <c r="A7" s="7"/>
      <c r="B7" s="11" t="s">
        <v>1</v>
      </c>
      <c r="C7" s="12" t="e">
        <f>C6/C4</f>
        <v>#REF!</v>
      </c>
      <c r="E7" s="5"/>
      <c r="F7" s="5"/>
      <c r="G7" s="1"/>
      <c r="H7" s="1"/>
      <c r="I7" s="1"/>
      <c r="J7" s="1"/>
      <c r="K7" s="1"/>
      <c r="L7" s="1"/>
      <c r="M7" s="1"/>
      <c r="N7" s="1"/>
      <c r="O7" s="1"/>
      <c r="P7" s="1"/>
    </row>
    <row r="8" spans="1:44" ht="48">
      <c r="A8" s="6" t="s">
        <v>35</v>
      </c>
      <c r="B8" s="13" t="s">
        <v>31</v>
      </c>
      <c r="C8" s="14" t="s">
        <v>18</v>
      </c>
      <c r="D8" s="28" t="s">
        <v>46</v>
      </c>
      <c r="E8" s="28" t="s">
        <v>47</v>
      </c>
      <c r="F8" s="28" t="s">
        <v>38</v>
      </c>
      <c r="G8" s="28" t="s">
        <v>39</v>
      </c>
      <c r="H8" s="28" t="s">
        <v>49</v>
      </c>
      <c r="I8" s="28" t="s">
        <v>50</v>
      </c>
      <c r="J8" s="28" t="s">
        <v>40</v>
      </c>
      <c r="K8" s="28" t="s">
        <v>48</v>
      </c>
      <c r="L8" s="28" t="s">
        <v>76</v>
      </c>
      <c r="M8" s="28" t="s">
        <v>41</v>
      </c>
      <c r="N8" s="28" t="s">
        <v>44</v>
      </c>
      <c r="O8" s="28" t="s">
        <v>68</v>
      </c>
      <c r="P8" s="28" t="s">
        <v>42</v>
      </c>
      <c r="Q8" s="28" t="s">
        <v>43</v>
      </c>
      <c r="R8" s="28" t="s">
        <v>45</v>
      </c>
      <c r="S8" s="28" t="s">
        <v>51</v>
      </c>
      <c r="T8" s="28" t="s">
        <v>82</v>
      </c>
      <c r="U8" s="28" t="s">
        <v>52</v>
      </c>
      <c r="V8" s="28" t="s">
        <v>54</v>
      </c>
      <c r="W8" s="28" t="s">
        <v>69</v>
      </c>
      <c r="X8" s="28" t="s">
        <v>55</v>
      </c>
      <c r="Y8" s="28" t="s">
        <v>56</v>
      </c>
      <c r="Z8" s="29" t="s">
        <v>72</v>
      </c>
      <c r="AA8" s="28" t="s">
        <v>57</v>
      </c>
      <c r="AB8" s="28" t="s">
        <v>60</v>
      </c>
      <c r="AC8" s="28" t="s">
        <v>61</v>
      </c>
      <c r="AD8" s="28" t="s">
        <v>58</v>
      </c>
      <c r="AE8" s="28" t="s">
        <v>59</v>
      </c>
      <c r="AF8" s="28" t="s">
        <v>67</v>
      </c>
      <c r="AG8" s="28" t="s">
        <v>62</v>
      </c>
      <c r="AH8" s="29" t="s">
        <v>63</v>
      </c>
      <c r="AI8" s="28" t="s">
        <v>53</v>
      </c>
      <c r="AJ8" s="29" t="s">
        <v>64</v>
      </c>
      <c r="AK8" s="29" t="s">
        <v>65</v>
      </c>
      <c r="AL8" s="29" t="s">
        <v>37</v>
      </c>
      <c r="AM8" s="52" t="s">
        <v>78</v>
      </c>
      <c r="AN8" s="28" t="s">
        <v>86</v>
      </c>
      <c r="AO8" s="49" t="s">
        <v>66</v>
      </c>
      <c r="AP8" s="15" t="s">
        <v>20</v>
      </c>
      <c r="AQ8" s="37" t="s">
        <v>14</v>
      </c>
      <c r="AR8" s="42" t="s">
        <v>30</v>
      </c>
    </row>
    <row r="9" spans="1:44" ht="12.75">
      <c r="A9" s="16" t="s">
        <v>2</v>
      </c>
      <c r="B9" s="21">
        <v>18040</v>
      </c>
      <c r="C9" s="17">
        <f>B9</f>
        <v>18040</v>
      </c>
      <c r="D9" s="55"/>
      <c r="E9" s="21">
        <v>2440</v>
      </c>
      <c r="F9" s="55"/>
      <c r="G9" s="55"/>
      <c r="H9" s="55"/>
      <c r="I9" s="21">
        <v>14920</v>
      </c>
      <c r="J9" s="55"/>
      <c r="K9" s="55"/>
      <c r="L9" s="55"/>
      <c r="M9" s="55"/>
      <c r="N9" s="55"/>
      <c r="O9" s="55"/>
      <c r="P9" s="55"/>
      <c r="Q9" s="55"/>
      <c r="R9" s="55"/>
      <c r="S9" s="21">
        <v>2900</v>
      </c>
      <c r="T9" s="55"/>
      <c r="U9" s="21">
        <v>17500</v>
      </c>
      <c r="V9" s="55"/>
      <c r="W9" s="55"/>
      <c r="X9" s="55"/>
      <c r="Y9" s="21">
        <v>0</v>
      </c>
      <c r="Z9" s="55"/>
      <c r="AA9" s="55"/>
      <c r="AB9" s="55"/>
      <c r="AC9" s="55"/>
      <c r="AD9" s="55"/>
      <c r="AE9" s="55"/>
      <c r="AF9" s="21">
        <v>0</v>
      </c>
      <c r="AG9" s="21">
        <v>0</v>
      </c>
      <c r="AH9" s="55"/>
      <c r="AI9" s="55"/>
      <c r="AJ9" s="55"/>
      <c r="AK9" s="21">
        <v>0</v>
      </c>
      <c r="AL9" s="55"/>
      <c r="AM9" s="55"/>
      <c r="AN9" s="55"/>
      <c r="AO9" s="21">
        <v>2380</v>
      </c>
      <c r="AP9" s="18">
        <f>SUM(D9:AO9)</f>
        <v>40140</v>
      </c>
      <c r="AQ9" s="38">
        <f aca="true" t="shared" si="0" ref="AQ9:AQ20">AP9/(C9+AP9)</f>
        <v>0.6899278102440701</v>
      </c>
      <c r="AR9" s="43">
        <f aca="true" t="shared" si="1" ref="AR9:AR20">C9+AP9</f>
        <v>58180</v>
      </c>
    </row>
    <row r="10" spans="1:44" ht="12.75">
      <c r="A10" s="16" t="s">
        <v>3</v>
      </c>
      <c r="B10" s="21">
        <v>14740</v>
      </c>
      <c r="C10" s="17">
        <f aca="true" t="shared" si="2" ref="C10:C22">B10</f>
        <v>14740</v>
      </c>
      <c r="D10" s="55"/>
      <c r="E10" s="21">
        <v>1960</v>
      </c>
      <c r="F10" s="55"/>
      <c r="G10" s="55"/>
      <c r="H10" s="55"/>
      <c r="I10" s="21">
        <v>4860</v>
      </c>
      <c r="J10" s="55"/>
      <c r="K10" s="55"/>
      <c r="L10" s="55"/>
      <c r="M10" s="55"/>
      <c r="N10" s="55"/>
      <c r="O10" s="55"/>
      <c r="P10" s="55"/>
      <c r="Q10" s="55"/>
      <c r="R10" s="55"/>
      <c r="S10" s="21">
        <v>4480</v>
      </c>
      <c r="T10" s="55"/>
      <c r="U10" s="21">
        <v>20040</v>
      </c>
      <c r="V10" s="55"/>
      <c r="W10" s="55"/>
      <c r="X10" s="55"/>
      <c r="Y10" s="21">
        <v>0</v>
      </c>
      <c r="Z10" s="55"/>
      <c r="AA10" s="55"/>
      <c r="AB10" s="55"/>
      <c r="AC10" s="55"/>
      <c r="AD10" s="55"/>
      <c r="AE10" s="55"/>
      <c r="AF10" s="21">
        <v>0</v>
      </c>
      <c r="AG10" s="21">
        <v>1720</v>
      </c>
      <c r="AH10" s="55"/>
      <c r="AI10" s="55"/>
      <c r="AJ10" s="55"/>
      <c r="AK10" s="21">
        <v>3040</v>
      </c>
      <c r="AL10" s="55"/>
      <c r="AM10" s="55"/>
      <c r="AN10" s="55"/>
      <c r="AO10" s="21">
        <v>9320</v>
      </c>
      <c r="AP10" s="18">
        <f aca="true" t="shared" si="3" ref="AP10:AP20">SUM(D10:AO10)</f>
        <v>45420</v>
      </c>
      <c r="AQ10" s="38">
        <f t="shared" si="0"/>
        <v>0.7549867021276596</v>
      </c>
      <c r="AR10" s="43">
        <f t="shared" si="1"/>
        <v>60160</v>
      </c>
    </row>
    <row r="11" spans="1:44" ht="12.75">
      <c r="A11" s="16" t="s">
        <v>4</v>
      </c>
      <c r="B11" s="21">
        <v>17920</v>
      </c>
      <c r="C11" s="17">
        <f t="shared" si="2"/>
        <v>17920</v>
      </c>
      <c r="D11" s="55"/>
      <c r="E11" s="21">
        <v>3160</v>
      </c>
      <c r="F11" s="55"/>
      <c r="G11" s="55"/>
      <c r="H11" s="55"/>
      <c r="I11" s="21">
        <v>7220</v>
      </c>
      <c r="J11" s="55"/>
      <c r="K11" s="55"/>
      <c r="L11" s="55"/>
      <c r="M11" s="55"/>
      <c r="N11" s="55"/>
      <c r="O11" s="55"/>
      <c r="P11" s="55"/>
      <c r="Q11" s="55"/>
      <c r="R11" s="55"/>
      <c r="S11" s="21">
        <v>2820</v>
      </c>
      <c r="T11" s="55"/>
      <c r="U11" s="21">
        <v>19580</v>
      </c>
      <c r="V11" s="55"/>
      <c r="W11" s="55"/>
      <c r="X11" s="55"/>
      <c r="Y11" s="21">
        <v>130</v>
      </c>
      <c r="Z11" s="55"/>
      <c r="AA11" s="55"/>
      <c r="AB11" s="55"/>
      <c r="AC11" s="55"/>
      <c r="AD11" s="55"/>
      <c r="AE11" s="55"/>
      <c r="AF11" s="21">
        <v>0</v>
      </c>
      <c r="AG11" s="21">
        <v>0</v>
      </c>
      <c r="AH11" s="55"/>
      <c r="AI11" s="55"/>
      <c r="AJ11" s="55"/>
      <c r="AK11" s="21">
        <v>0</v>
      </c>
      <c r="AL11" s="55"/>
      <c r="AM11" s="55"/>
      <c r="AN11" s="55"/>
      <c r="AO11" s="21">
        <v>2320</v>
      </c>
      <c r="AP11" s="18">
        <f t="shared" si="3"/>
        <v>35230</v>
      </c>
      <c r="AQ11" s="38">
        <f t="shared" si="0"/>
        <v>0.6628410159924741</v>
      </c>
      <c r="AR11" s="43">
        <f t="shared" si="1"/>
        <v>53150</v>
      </c>
    </row>
    <row r="12" spans="1:44" ht="12.75">
      <c r="A12" s="16" t="s">
        <v>5</v>
      </c>
      <c r="B12" s="21">
        <v>3460</v>
      </c>
      <c r="C12" s="17">
        <f t="shared" si="2"/>
        <v>3460</v>
      </c>
      <c r="D12" s="55"/>
      <c r="E12" s="21">
        <v>2960</v>
      </c>
      <c r="F12" s="55"/>
      <c r="G12" s="55"/>
      <c r="H12" s="55"/>
      <c r="I12" s="21">
        <v>0</v>
      </c>
      <c r="J12" s="55"/>
      <c r="K12" s="55"/>
      <c r="L12" s="55"/>
      <c r="M12" s="55"/>
      <c r="N12" s="55"/>
      <c r="O12" s="55"/>
      <c r="P12" s="55"/>
      <c r="Q12" s="55"/>
      <c r="R12" s="55"/>
      <c r="S12" s="21">
        <v>3160</v>
      </c>
      <c r="T12" s="55"/>
      <c r="U12" s="21">
        <v>18900</v>
      </c>
      <c r="V12" s="55"/>
      <c r="W12" s="55"/>
      <c r="X12" s="55"/>
      <c r="Y12" s="21">
        <v>0</v>
      </c>
      <c r="Z12" s="55"/>
      <c r="AA12" s="55"/>
      <c r="AB12" s="55"/>
      <c r="AC12" s="55"/>
      <c r="AD12" s="55"/>
      <c r="AE12" s="55"/>
      <c r="AF12" s="21">
        <v>0</v>
      </c>
      <c r="AG12" s="21">
        <v>0</v>
      </c>
      <c r="AH12" s="55"/>
      <c r="AI12" s="55"/>
      <c r="AJ12" s="55"/>
      <c r="AK12" s="21">
        <v>0</v>
      </c>
      <c r="AL12" s="55"/>
      <c r="AM12" s="55"/>
      <c r="AN12" s="55"/>
      <c r="AO12" s="21">
        <v>6380</v>
      </c>
      <c r="AP12" s="18">
        <f t="shared" si="3"/>
        <v>31400</v>
      </c>
      <c r="AQ12" s="38">
        <f t="shared" si="0"/>
        <v>0.9007458405048766</v>
      </c>
      <c r="AR12" s="43">
        <f t="shared" si="1"/>
        <v>34860</v>
      </c>
    </row>
    <row r="13" spans="1:44" ht="12.75">
      <c r="A13" s="16" t="s">
        <v>6</v>
      </c>
      <c r="B13" s="21">
        <v>11360</v>
      </c>
      <c r="C13" s="17">
        <f t="shared" si="2"/>
        <v>11360</v>
      </c>
      <c r="D13" s="55"/>
      <c r="E13" s="21">
        <v>4760</v>
      </c>
      <c r="F13" s="55"/>
      <c r="G13" s="55"/>
      <c r="H13" s="55"/>
      <c r="I13" s="21">
        <v>6760</v>
      </c>
      <c r="J13" s="55"/>
      <c r="K13" s="55"/>
      <c r="L13" s="55"/>
      <c r="M13" s="55"/>
      <c r="N13" s="55"/>
      <c r="O13" s="55"/>
      <c r="P13" s="55"/>
      <c r="Q13" s="55"/>
      <c r="R13" s="55"/>
      <c r="S13" s="21">
        <v>3420</v>
      </c>
      <c r="T13" s="55"/>
      <c r="U13" s="21">
        <v>19380</v>
      </c>
      <c r="V13" s="55"/>
      <c r="W13" s="55"/>
      <c r="X13" s="55"/>
      <c r="Y13" s="21">
        <v>40</v>
      </c>
      <c r="Z13" s="55"/>
      <c r="AA13" s="55"/>
      <c r="AB13" s="55"/>
      <c r="AC13" s="55"/>
      <c r="AD13" s="55"/>
      <c r="AE13" s="55"/>
      <c r="AF13" s="21">
        <v>0</v>
      </c>
      <c r="AG13" s="21">
        <v>0</v>
      </c>
      <c r="AH13" s="55"/>
      <c r="AI13" s="55"/>
      <c r="AJ13" s="55"/>
      <c r="AK13" s="21">
        <v>0</v>
      </c>
      <c r="AL13" s="55"/>
      <c r="AM13" s="55"/>
      <c r="AN13" s="55"/>
      <c r="AO13" s="21">
        <v>0</v>
      </c>
      <c r="AP13" s="18">
        <f t="shared" si="3"/>
        <v>34360</v>
      </c>
      <c r="AQ13" s="38">
        <f t="shared" si="0"/>
        <v>0.7515310586176728</v>
      </c>
      <c r="AR13" s="43">
        <f t="shared" si="1"/>
        <v>45720</v>
      </c>
    </row>
    <row r="14" spans="1:44" ht="12.75">
      <c r="A14" s="16" t="s">
        <v>7</v>
      </c>
      <c r="B14" s="21">
        <v>15900</v>
      </c>
      <c r="C14" s="17">
        <f t="shared" si="2"/>
        <v>15900</v>
      </c>
      <c r="D14" s="55"/>
      <c r="E14" s="21">
        <v>2920</v>
      </c>
      <c r="F14" s="55"/>
      <c r="G14" s="55"/>
      <c r="H14" s="55"/>
      <c r="I14" s="21">
        <v>6580</v>
      </c>
      <c r="J14" s="55"/>
      <c r="K14" s="55"/>
      <c r="L14" s="55"/>
      <c r="M14" s="55"/>
      <c r="N14" s="55"/>
      <c r="O14" s="55"/>
      <c r="P14" s="55"/>
      <c r="Q14" s="55"/>
      <c r="R14" s="55"/>
      <c r="S14" s="21">
        <v>3640</v>
      </c>
      <c r="T14" s="55"/>
      <c r="U14" s="21">
        <v>19000</v>
      </c>
      <c r="V14" s="55"/>
      <c r="W14" s="55"/>
      <c r="X14" s="55"/>
      <c r="Y14" s="21">
        <v>0</v>
      </c>
      <c r="Z14" s="55"/>
      <c r="AA14" s="55"/>
      <c r="AB14" s="55"/>
      <c r="AC14" s="55"/>
      <c r="AD14" s="55"/>
      <c r="AE14" s="55"/>
      <c r="AF14" s="21">
        <v>2580</v>
      </c>
      <c r="AG14" s="21">
        <v>0</v>
      </c>
      <c r="AH14" s="55"/>
      <c r="AI14" s="55"/>
      <c r="AJ14" s="55"/>
      <c r="AK14" s="21">
        <v>0</v>
      </c>
      <c r="AL14" s="55"/>
      <c r="AM14" s="55"/>
      <c r="AN14" s="55"/>
      <c r="AO14" s="21">
        <v>0</v>
      </c>
      <c r="AP14" s="18">
        <f t="shared" si="3"/>
        <v>34720</v>
      </c>
      <c r="AQ14" s="38">
        <f t="shared" si="0"/>
        <v>0.6858949032003161</v>
      </c>
      <c r="AR14" s="43">
        <f t="shared" si="1"/>
        <v>50620</v>
      </c>
    </row>
    <row r="15" spans="1:44" ht="12.75">
      <c r="A15" s="16" t="s">
        <v>8</v>
      </c>
      <c r="B15" s="21">
        <v>6820</v>
      </c>
      <c r="C15" s="17">
        <f t="shared" si="2"/>
        <v>6820</v>
      </c>
      <c r="D15" s="55"/>
      <c r="E15" s="21">
        <v>4420</v>
      </c>
      <c r="F15" s="55"/>
      <c r="G15" s="55"/>
      <c r="H15" s="55"/>
      <c r="I15" s="21">
        <v>6760</v>
      </c>
      <c r="J15" s="55"/>
      <c r="K15" s="55"/>
      <c r="L15" s="55"/>
      <c r="M15" s="55"/>
      <c r="N15" s="55"/>
      <c r="O15" s="55"/>
      <c r="P15" s="55"/>
      <c r="Q15" s="55"/>
      <c r="R15" s="55"/>
      <c r="S15" s="21">
        <v>3140</v>
      </c>
      <c r="T15" s="55"/>
      <c r="U15" s="21">
        <v>16220</v>
      </c>
      <c r="V15" s="55"/>
      <c r="W15" s="55"/>
      <c r="X15" s="55"/>
      <c r="Y15" s="21">
        <v>0</v>
      </c>
      <c r="Z15" s="55"/>
      <c r="AA15" s="55"/>
      <c r="AB15" s="55"/>
      <c r="AC15" s="55"/>
      <c r="AD15" s="55"/>
      <c r="AE15" s="55"/>
      <c r="AF15" s="21">
        <v>0</v>
      </c>
      <c r="AG15" s="21">
        <v>0</v>
      </c>
      <c r="AH15" s="55"/>
      <c r="AI15" s="55"/>
      <c r="AJ15" s="55"/>
      <c r="AK15" s="21">
        <v>4160</v>
      </c>
      <c r="AL15" s="55"/>
      <c r="AM15" s="55"/>
      <c r="AN15" s="55"/>
      <c r="AO15" s="21">
        <v>2040</v>
      </c>
      <c r="AP15" s="18">
        <f t="shared" si="3"/>
        <v>36740</v>
      </c>
      <c r="AQ15" s="38">
        <f t="shared" si="0"/>
        <v>0.8434343434343434</v>
      </c>
      <c r="AR15" s="43">
        <f t="shared" si="1"/>
        <v>43560</v>
      </c>
    </row>
    <row r="16" spans="1:44" ht="12.75">
      <c r="A16" s="16" t="s">
        <v>9</v>
      </c>
      <c r="B16" s="21">
        <v>17400</v>
      </c>
      <c r="C16" s="17">
        <f t="shared" si="2"/>
        <v>17400</v>
      </c>
      <c r="D16" s="55"/>
      <c r="E16" s="21">
        <v>5420</v>
      </c>
      <c r="F16" s="55"/>
      <c r="G16" s="55"/>
      <c r="H16" s="55"/>
      <c r="I16" s="21">
        <v>7060</v>
      </c>
      <c r="J16" s="55"/>
      <c r="K16" s="55"/>
      <c r="L16" s="55"/>
      <c r="M16" s="55"/>
      <c r="N16" s="55"/>
      <c r="O16" s="55"/>
      <c r="P16" s="55"/>
      <c r="Q16" s="55"/>
      <c r="R16" s="55"/>
      <c r="S16" s="21">
        <v>4120</v>
      </c>
      <c r="T16" s="55"/>
      <c r="U16" s="21">
        <v>17840</v>
      </c>
      <c r="V16" s="55"/>
      <c r="W16" s="55"/>
      <c r="X16" s="55"/>
      <c r="Y16" s="21">
        <v>0</v>
      </c>
      <c r="Z16" s="55"/>
      <c r="AA16" s="55"/>
      <c r="AB16" s="55"/>
      <c r="AC16" s="55"/>
      <c r="AD16" s="55"/>
      <c r="AE16" s="55"/>
      <c r="AF16" s="21">
        <v>0</v>
      </c>
      <c r="AG16" s="21">
        <v>0</v>
      </c>
      <c r="AH16" s="55"/>
      <c r="AI16" s="55"/>
      <c r="AJ16" s="55"/>
      <c r="AK16" s="21">
        <v>12140</v>
      </c>
      <c r="AL16" s="55"/>
      <c r="AM16" s="55"/>
      <c r="AN16" s="55"/>
      <c r="AO16" s="21">
        <v>0</v>
      </c>
      <c r="AP16" s="18">
        <f t="shared" si="3"/>
        <v>46580</v>
      </c>
      <c r="AQ16" s="38">
        <f t="shared" si="0"/>
        <v>0.7280400125039075</v>
      </c>
      <c r="AR16" s="43">
        <f t="shared" si="1"/>
        <v>63980</v>
      </c>
    </row>
    <row r="17" spans="1:44" ht="12.75">
      <c r="A17" s="16" t="s">
        <v>10</v>
      </c>
      <c r="B17" s="21">
        <v>18650</v>
      </c>
      <c r="C17" s="17">
        <f t="shared" si="2"/>
        <v>18650</v>
      </c>
      <c r="D17" s="55"/>
      <c r="E17" s="21">
        <v>2760</v>
      </c>
      <c r="F17" s="55"/>
      <c r="G17" s="55"/>
      <c r="H17" s="55"/>
      <c r="I17" s="21">
        <v>6240</v>
      </c>
      <c r="J17" s="55"/>
      <c r="K17" s="55"/>
      <c r="L17" s="55"/>
      <c r="M17" s="55"/>
      <c r="N17" s="55"/>
      <c r="O17" s="55"/>
      <c r="P17" s="55"/>
      <c r="Q17" s="55"/>
      <c r="R17" s="55"/>
      <c r="S17" s="21">
        <v>7420</v>
      </c>
      <c r="T17" s="55"/>
      <c r="U17" s="21">
        <v>18620</v>
      </c>
      <c r="V17" s="55"/>
      <c r="W17" s="55"/>
      <c r="X17" s="55"/>
      <c r="Y17" s="21">
        <v>0</v>
      </c>
      <c r="Z17" s="55"/>
      <c r="AA17" s="55"/>
      <c r="AB17" s="55"/>
      <c r="AC17" s="55"/>
      <c r="AD17" s="55"/>
      <c r="AE17" s="55"/>
      <c r="AF17" s="21">
        <v>0</v>
      </c>
      <c r="AG17" s="21">
        <v>0</v>
      </c>
      <c r="AH17" s="55"/>
      <c r="AI17" s="55"/>
      <c r="AJ17" s="55"/>
      <c r="AK17" s="21">
        <v>0</v>
      </c>
      <c r="AL17" s="55"/>
      <c r="AM17" s="55"/>
      <c r="AN17" s="55"/>
      <c r="AO17" s="21">
        <v>0</v>
      </c>
      <c r="AP17" s="18">
        <f t="shared" si="3"/>
        <v>35040</v>
      </c>
      <c r="AQ17" s="38">
        <f t="shared" si="0"/>
        <v>0.6526355000931272</v>
      </c>
      <c r="AR17" s="43">
        <f t="shared" si="1"/>
        <v>53690</v>
      </c>
    </row>
    <row r="18" spans="1:44" ht="12.75">
      <c r="A18" s="16" t="s">
        <v>11</v>
      </c>
      <c r="B18" s="21">
        <v>6620</v>
      </c>
      <c r="C18" s="17">
        <f t="shared" si="2"/>
        <v>6620</v>
      </c>
      <c r="D18" s="55"/>
      <c r="E18" s="21">
        <v>4320</v>
      </c>
      <c r="F18" s="55"/>
      <c r="G18" s="55"/>
      <c r="H18" s="55"/>
      <c r="I18" s="21">
        <v>5560</v>
      </c>
      <c r="J18" s="55"/>
      <c r="K18" s="55"/>
      <c r="L18" s="55"/>
      <c r="M18" s="55"/>
      <c r="N18" s="55"/>
      <c r="O18" s="55"/>
      <c r="P18" s="55"/>
      <c r="Q18" s="55"/>
      <c r="R18" s="55"/>
      <c r="S18" s="21">
        <v>6280</v>
      </c>
      <c r="T18" s="55"/>
      <c r="U18" s="21">
        <v>15760</v>
      </c>
      <c r="V18" s="55"/>
      <c r="W18" s="55"/>
      <c r="X18" s="55"/>
      <c r="Y18" s="21">
        <v>0</v>
      </c>
      <c r="Z18" s="55"/>
      <c r="AA18" s="55"/>
      <c r="AB18" s="55"/>
      <c r="AC18" s="55"/>
      <c r="AD18" s="55"/>
      <c r="AE18" s="55"/>
      <c r="AF18" s="21">
        <v>0</v>
      </c>
      <c r="AG18" s="21">
        <v>0</v>
      </c>
      <c r="AH18" s="55"/>
      <c r="AI18" s="55"/>
      <c r="AJ18" s="55"/>
      <c r="AK18" s="21">
        <v>2580</v>
      </c>
      <c r="AL18" s="55"/>
      <c r="AM18" s="55"/>
      <c r="AN18" s="55"/>
      <c r="AO18" s="21">
        <v>0</v>
      </c>
      <c r="AP18" s="18">
        <f t="shared" si="3"/>
        <v>34500</v>
      </c>
      <c r="AQ18" s="38">
        <f t="shared" si="0"/>
        <v>0.8390077821011673</v>
      </c>
      <c r="AR18" s="43">
        <f t="shared" si="1"/>
        <v>41120</v>
      </c>
    </row>
    <row r="19" spans="1:44" ht="12.75">
      <c r="A19" s="16" t="s">
        <v>12</v>
      </c>
      <c r="B19" s="21">
        <v>15500</v>
      </c>
      <c r="C19" s="17">
        <f t="shared" si="2"/>
        <v>15500</v>
      </c>
      <c r="D19" s="55"/>
      <c r="E19" s="21">
        <v>2060</v>
      </c>
      <c r="F19" s="55"/>
      <c r="G19" s="55"/>
      <c r="H19" s="55"/>
      <c r="I19" s="21">
        <v>4380</v>
      </c>
      <c r="J19" s="55"/>
      <c r="K19" s="55"/>
      <c r="L19" s="55"/>
      <c r="M19" s="55"/>
      <c r="N19" s="55"/>
      <c r="O19" s="55">
        <v>507</v>
      </c>
      <c r="P19" s="55"/>
      <c r="Q19" s="55">
        <v>270</v>
      </c>
      <c r="R19" s="55"/>
      <c r="S19" s="21">
        <v>3680</v>
      </c>
      <c r="T19" s="55"/>
      <c r="U19" s="21">
        <v>20960</v>
      </c>
      <c r="V19" s="55"/>
      <c r="W19" s="55"/>
      <c r="X19" s="55"/>
      <c r="Y19" s="21">
        <v>40</v>
      </c>
      <c r="Z19" s="55"/>
      <c r="AA19" s="55"/>
      <c r="AB19" s="55"/>
      <c r="AC19" s="55"/>
      <c r="AD19" s="55"/>
      <c r="AE19" s="55"/>
      <c r="AF19" s="21">
        <v>0</v>
      </c>
      <c r="AG19" s="21">
        <v>0</v>
      </c>
      <c r="AH19" s="55"/>
      <c r="AI19" s="55"/>
      <c r="AJ19" s="55"/>
      <c r="AK19" s="21">
        <v>0</v>
      </c>
      <c r="AL19" s="55"/>
      <c r="AM19" s="55"/>
      <c r="AN19" s="55"/>
      <c r="AO19" s="21">
        <v>0</v>
      </c>
      <c r="AP19" s="18">
        <f t="shared" si="3"/>
        <v>31897</v>
      </c>
      <c r="AQ19" s="38">
        <f t="shared" si="0"/>
        <v>0.6729750828111484</v>
      </c>
      <c r="AR19" s="43">
        <f t="shared" si="1"/>
        <v>47397</v>
      </c>
    </row>
    <row r="20" spans="1:44" ht="12.75">
      <c r="A20" s="16" t="s">
        <v>13</v>
      </c>
      <c r="B20" s="21">
        <v>8670</v>
      </c>
      <c r="C20" s="17">
        <f t="shared" si="2"/>
        <v>8670</v>
      </c>
      <c r="D20" s="55"/>
      <c r="E20" s="21">
        <v>4320</v>
      </c>
      <c r="F20" s="55"/>
      <c r="G20" s="55"/>
      <c r="H20" s="55"/>
      <c r="I20" s="21">
        <v>5040</v>
      </c>
      <c r="J20" s="55"/>
      <c r="K20" s="55"/>
      <c r="L20" s="55"/>
      <c r="M20" s="55"/>
      <c r="N20" s="55"/>
      <c r="O20" s="55"/>
      <c r="P20" s="55"/>
      <c r="Q20" s="55"/>
      <c r="R20" s="55"/>
      <c r="S20" s="21">
        <v>2780</v>
      </c>
      <c r="T20" s="55"/>
      <c r="U20" s="21">
        <v>18940</v>
      </c>
      <c r="V20" s="55"/>
      <c r="W20" s="55"/>
      <c r="X20" s="55"/>
      <c r="Y20" s="21">
        <v>0</v>
      </c>
      <c r="Z20" s="55"/>
      <c r="AA20" s="55"/>
      <c r="AB20" s="55"/>
      <c r="AC20" s="55"/>
      <c r="AD20" s="55"/>
      <c r="AE20" s="55"/>
      <c r="AF20" s="21">
        <v>5740</v>
      </c>
      <c r="AG20" s="21">
        <v>2100</v>
      </c>
      <c r="AH20" s="55"/>
      <c r="AI20" s="55"/>
      <c r="AJ20" s="55"/>
      <c r="AK20" s="21">
        <v>5060</v>
      </c>
      <c r="AL20" s="55"/>
      <c r="AM20" s="55"/>
      <c r="AN20" s="55"/>
      <c r="AO20" s="21">
        <v>0</v>
      </c>
      <c r="AP20" s="18">
        <f t="shared" si="3"/>
        <v>43980</v>
      </c>
      <c r="AQ20" s="38">
        <f t="shared" si="0"/>
        <v>0.8353276353276353</v>
      </c>
      <c r="AR20" s="43">
        <f t="shared" si="1"/>
        <v>52650</v>
      </c>
    </row>
    <row r="21" spans="1:44" ht="12.75">
      <c r="A21" s="16"/>
      <c r="B21" s="21"/>
      <c r="C21" s="19"/>
      <c r="D21" s="55"/>
      <c r="E21" s="21"/>
      <c r="F21" s="55"/>
      <c r="G21" s="55"/>
      <c r="H21" s="55"/>
      <c r="I21" s="21"/>
      <c r="J21" s="55"/>
      <c r="K21" s="55"/>
      <c r="L21" s="55"/>
      <c r="M21" s="55"/>
      <c r="N21" s="55"/>
      <c r="O21" s="55"/>
      <c r="P21" s="55"/>
      <c r="Q21" s="55"/>
      <c r="R21" s="55"/>
      <c r="S21" s="32"/>
      <c r="T21" s="55"/>
      <c r="U21" s="21"/>
      <c r="V21" s="55"/>
      <c r="W21" s="55"/>
      <c r="X21" s="55"/>
      <c r="Y21" s="21"/>
      <c r="Z21" s="55"/>
      <c r="AA21" s="55"/>
      <c r="AB21" s="55"/>
      <c r="AC21" s="55"/>
      <c r="AD21" s="55"/>
      <c r="AE21" s="55"/>
      <c r="AF21" s="21"/>
      <c r="AG21" s="21"/>
      <c r="AH21" s="55"/>
      <c r="AI21" s="55"/>
      <c r="AJ21" s="55"/>
      <c r="AK21" s="21"/>
      <c r="AL21" s="55"/>
      <c r="AM21" s="55"/>
      <c r="AN21" s="55"/>
      <c r="AO21" s="21"/>
      <c r="AP21" s="19"/>
      <c r="AQ21" s="39"/>
      <c r="AR21" s="41"/>
    </row>
    <row r="22" spans="1:44" ht="13.5" thickBot="1">
      <c r="A22" s="20" t="s">
        <v>19</v>
      </c>
      <c r="B22" s="21">
        <f>SUM(B9:B20)</f>
        <v>155080</v>
      </c>
      <c r="C22" s="17">
        <f t="shared" si="2"/>
        <v>155080</v>
      </c>
      <c r="D22" s="21">
        <f>SUM(D9:D21)</f>
        <v>0</v>
      </c>
      <c r="E22" s="21">
        <f aca="true" t="shared" si="4" ref="E22:AO22">SUM(E9:E21)</f>
        <v>41500</v>
      </c>
      <c r="F22" s="21">
        <f t="shared" si="4"/>
        <v>0</v>
      </c>
      <c r="G22" s="21">
        <f t="shared" si="4"/>
        <v>0</v>
      </c>
      <c r="H22" s="21">
        <f t="shared" si="4"/>
        <v>0</v>
      </c>
      <c r="I22" s="21">
        <f t="shared" si="4"/>
        <v>75380</v>
      </c>
      <c r="J22" s="21">
        <f t="shared" si="4"/>
        <v>0</v>
      </c>
      <c r="K22" s="21">
        <f t="shared" si="4"/>
        <v>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 t="shared" si="4"/>
        <v>507</v>
      </c>
      <c r="P22" s="21">
        <f t="shared" si="4"/>
        <v>0</v>
      </c>
      <c r="Q22" s="21">
        <f t="shared" si="4"/>
        <v>270</v>
      </c>
      <c r="R22" s="21">
        <f t="shared" si="4"/>
        <v>0</v>
      </c>
      <c r="S22" s="21">
        <f t="shared" si="4"/>
        <v>47840</v>
      </c>
      <c r="T22" s="21">
        <f t="shared" si="4"/>
        <v>0</v>
      </c>
      <c r="U22" s="21">
        <f t="shared" si="4"/>
        <v>222740</v>
      </c>
      <c r="V22" s="21">
        <f t="shared" si="4"/>
        <v>0</v>
      </c>
      <c r="W22" s="21">
        <f t="shared" si="4"/>
        <v>0</v>
      </c>
      <c r="X22" s="21">
        <f t="shared" si="4"/>
        <v>0</v>
      </c>
      <c r="Y22" s="21">
        <f t="shared" si="4"/>
        <v>210</v>
      </c>
      <c r="Z22" s="21">
        <f t="shared" si="4"/>
        <v>0</v>
      </c>
      <c r="AA22" s="21">
        <f t="shared" si="4"/>
        <v>0</v>
      </c>
      <c r="AB22" s="21">
        <f t="shared" si="4"/>
        <v>0</v>
      </c>
      <c r="AC22" s="21">
        <f t="shared" si="4"/>
        <v>0</v>
      </c>
      <c r="AD22" s="21">
        <f t="shared" si="4"/>
        <v>0</v>
      </c>
      <c r="AE22" s="21">
        <f t="shared" si="4"/>
        <v>0</v>
      </c>
      <c r="AF22" s="21">
        <f t="shared" si="4"/>
        <v>8320</v>
      </c>
      <c r="AG22" s="21">
        <f t="shared" si="4"/>
        <v>3820</v>
      </c>
      <c r="AH22" s="21">
        <f t="shared" si="4"/>
        <v>0</v>
      </c>
      <c r="AI22" s="21">
        <f t="shared" si="4"/>
        <v>0</v>
      </c>
      <c r="AJ22" s="21">
        <f t="shared" si="4"/>
        <v>0</v>
      </c>
      <c r="AK22" s="21">
        <f t="shared" si="4"/>
        <v>26980</v>
      </c>
      <c r="AL22" s="21">
        <f t="shared" si="4"/>
        <v>0</v>
      </c>
      <c r="AM22" s="21">
        <f t="shared" si="4"/>
        <v>0</v>
      </c>
      <c r="AN22" s="21">
        <f t="shared" si="4"/>
        <v>0</v>
      </c>
      <c r="AO22" s="21">
        <f t="shared" si="4"/>
        <v>22440</v>
      </c>
      <c r="AP22" s="23">
        <f>SUM(AP9:AP21)</f>
        <v>450007</v>
      </c>
      <c r="AQ22" s="40">
        <f>AP22/(C22+AP22)</f>
        <v>0.7437062769486041</v>
      </c>
      <c r="AR22" s="44">
        <f>C22+AP22</f>
        <v>605087</v>
      </c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R22"/>
  <sheetViews>
    <sheetView zoomScale="90" zoomScaleNormal="90" zoomScalePageLayoutView="0" workbookViewId="0" topLeftCell="A1">
      <pane xSplit="1" topLeftCell="B1" activePane="topRight" state="frozen"/>
      <selection pane="topLeft" activeCell="A1" sqref="A1"/>
      <selection pane="topRight" activeCell="G31" sqref="G31"/>
    </sheetView>
  </sheetViews>
  <sheetFormatPr defaultColWidth="9.140625" defaultRowHeight="12.75"/>
  <cols>
    <col min="2" max="2" width="13.28125" style="0" customWidth="1"/>
    <col min="3" max="3" width="21.140625" style="0" bestFit="1" customWidth="1"/>
    <col min="4" max="4" width="11.140625" style="0" customWidth="1"/>
    <col min="6" max="6" width="9.7109375" style="0" customWidth="1"/>
    <col min="7" max="7" width="11.8515625" style="0" bestFit="1" customWidth="1"/>
    <col min="10" max="10" width="7.57421875" style="0" bestFit="1" customWidth="1"/>
    <col min="11" max="12" width="10.00390625" style="0" customWidth="1"/>
    <col min="13" max="13" width="11.28125" style="0" customWidth="1"/>
    <col min="14" max="14" width="8.8515625" style="0" customWidth="1"/>
    <col min="15" max="20" width="11.28125" style="0" customWidth="1"/>
    <col min="23" max="23" width="7.421875" style="0" bestFit="1" customWidth="1"/>
  </cols>
  <sheetData>
    <row r="1" spans="1:23" ht="33">
      <c r="A1" s="2"/>
      <c r="B1" s="3" t="s">
        <v>15</v>
      </c>
      <c r="C1" s="4">
        <v>23.26</v>
      </c>
      <c r="E1" s="56" t="s">
        <v>96</v>
      </c>
      <c r="F1" s="5"/>
      <c r="G1" s="48"/>
      <c r="H1" s="48"/>
      <c r="I1" s="48"/>
      <c r="J1" s="48"/>
      <c r="K1" s="24"/>
      <c r="L1" s="24"/>
      <c r="M1" s="24"/>
      <c r="N1" s="24"/>
      <c r="O1" s="24"/>
      <c r="P1" s="24"/>
      <c r="Q1" s="24"/>
      <c r="R1" s="24"/>
      <c r="S1" s="24"/>
      <c r="T1" s="24"/>
      <c r="U1" s="1"/>
      <c r="V1" s="1"/>
      <c r="W1" s="1"/>
    </row>
    <row r="2" spans="1:23" ht="12.75">
      <c r="A2" s="7"/>
      <c r="B2" s="8" t="s">
        <v>0</v>
      </c>
      <c r="C2" s="9">
        <v>7600</v>
      </c>
      <c r="E2" s="5"/>
      <c r="F2" s="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2.75">
      <c r="A3" s="7"/>
      <c r="B3" s="10" t="s">
        <v>27</v>
      </c>
      <c r="C3" s="30" t="e">
        <f>C4/C2</f>
        <v>#REF!</v>
      </c>
      <c r="E3" s="5"/>
      <c r="F3" s="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2.75">
      <c r="A4" s="7"/>
      <c r="B4" s="10" t="s">
        <v>16</v>
      </c>
      <c r="C4" s="9" t="e">
        <f>#REF!+#REF!</f>
        <v>#REF!</v>
      </c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2.75">
      <c r="A5" s="7"/>
      <c r="B5" s="10" t="s">
        <v>22</v>
      </c>
      <c r="C5" s="9" t="e">
        <f>#REF!</f>
        <v>#REF!</v>
      </c>
      <c r="E5" s="5"/>
      <c r="F5" s="5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2.75">
      <c r="A6" s="7"/>
      <c r="B6" s="10" t="s">
        <v>17</v>
      </c>
      <c r="C6" s="9" t="e">
        <f>#REF!</f>
        <v>#REF!</v>
      </c>
      <c r="E6" s="5"/>
      <c r="F6" s="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3.5" thickBot="1">
      <c r="A7" s="7"/>
      <c r="B7" s="11" t="s">
        <v>1</v>
      </c>
      <c r="C7" s="12" t="e">
        <f>C6/C4</f>
        <v>#REF!</v>
      </c>
      <c r="E7" s="5"/>
      <c r="F7" s="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44" ht="60">
      <c r="A8" s="6" t="s">
        <v>35</v>
      </c>
      <c r="B8" s="13" t="s">
        <v>31</v>
      </c>
      <c r="C8" s="14" t="s">
        <v>18</v>
      </c>
      <c r="D8" s="28" t="s">
        <v>46</v>
      </c>
      <c r="E8" s="28" t="s">
        <v>47</v>
      </c>
      <c r="F8" s="28" t="s">
        <v>38</v>
      </c>
      <c r="G8" s="28" t="s">
        <v>39</v>
      </c>
      <c r="H8" s="28" t="s">
        <v>49</v>
      </c>
      <c r="I8" s="28" t="s">
        <v>50</v>
      </c>
      <c r="J8" s="28" t="s">
        <v>40</v>
      </c>
      <c r="K8" s="28" t="s">
        <v>48</v>
      </c>
      <c r="L8" s="28" t="s">
        <v>76</v>
      </c>
      <c r="M8" s="28" t="s">
        <v>41</v>
      </c>
      <c r="N8" s="28" t="s">
        <v>44</v>
      </c>
      <c r="O8" s="28" t="s">
        <v>68</v>
      </c>
      <c r="P8" s="28" t="s">
        <v>42</v>
      </c>
      <c r="Q8" s="28" t="s">
        <v>43</v>
      </c>
      <c r="R8" s="28" t="s">
        <v>45</v>
      </c>
      <c r="S8" s="28" t="s">
        <v>51</v>
      </c>
      <c r="T8" s="28" t="s">
        <v>82</v>
      </c>
      <c r="U8" s="28" t="s">
        <v>52</v>
      </c>
      <c r="V8" s="28" t="s">
        <v>54</v>
      </c>
      <c r="W8" s="28" t="s">
        <v>69</v>
      </c>
      <c r="X8" s="28" t="s">
        <v>55</v>
      </c>
      <c r="Y8" s="28" t="s">
        <v>56</v>
      </c>
      <c r="Z8" s="29" t="s">
        <v>72</v>
      </c>
      <c r="AA8" s="28" t="s">
        <v>57</v>
      </c>
      <c r="AB8" s="28" t="s">
        <v>60</v>
      </c>
      <c r="AC8" s="28" t="s">
        <v>61</v>
      </c>
      <c r="AD8" s="28" t="s">
        <v>58</v>
      </c>
      <c r="AE8" s="28" t="s">
        <v>59</v>
      </c>
      <c r="AF8" s="28" t="s">
        <v>67</v>
      </c>
      <c r="AG8" s="28" t="s">
        <v>62</v>
      </c>
      <c r="AH8" s="29" t="s">
        <v>63</v>
      </c>
      <c r="AI8" s="28" t="s">
        <v>53</v>
      </c>
      <c r="AJ8" s="29" t="s">
        <v>64</v>
      </c>
      <c r="AK8" s="29" t="s">
        <v>65</v>
      </c>
      <c r="AL8" s="29" t="s">
        <v>37</v>
      </c>
      <c r="AM8" s="52" t="s">
        <v>78</v>
      </c>
      <c r="AN8" s="28" t="s">
        <v>86</v>
      </c>
      <c r="AO8" s="49" t="s">
        <v>66</v>
      </c>
      <c r="AP8" s="15" t="s">
        <v>20</v>
      </c>
      <c r="AQ8" s="37" t="s">
        <v>14</v>
      </c>
      <c r="AR8" s="42" t="s">
        <v>30</v>
      </c>
    </row>
    <row r="9" spans="1:44" ht="12.75">
      <c r="A9" s="16" t="s">
        <v>2</v>
      </c>
      <c r="B9" s="21">
        <v>51690</v>
      </c>
      <c r="C9" s="17">
        <f>B9</f>
        <v>51690</v>
      </c>
      <c r="D9" s="21">
        <v>0</v>
      </c>
      <c r="E9" s="21">
        <v>19200</v>
      </c>
      <c r="F9" s="55"/>
      <c r="G9" s="55"/>
      <c r="H9" s="21">
        <v>0</v>
      </c>
      <c r="I9" s="21">
        <v>12060</v>
      </c>
      <c r="J9" s="55"/>
      <c r="K9" s="55"/>
      <c r="L9" s="55"/>
      <c r="M9" s="55"/>
      <c r="N9" s="55"/>
      <c r="O9" s="55"/>
      <c r="P9" s="21">
        <v>0</v>
      </c>
      <c r="Q9" s="55"/>
      <c r="R9" s="55"/>
      <c r="S9" s="21">
        <v>19160</v>
      </c>
      <c r="T9" s="55"/>
      <c r="U9" s="21">
        <v>63700</v>
      </c>
      <c r="V9" s="21">
        <v>1240</v>
      </c>
      <c r="W9" s="55"/>
      <c r="X9" s="21">
        <v>620</v>
      </c>
      <c r="Y9" s="21">
        <v>0</v>
      </c>
      <c r="Z9" s="55"/>
      <c r="AA9" s="55"/>
      <c r="AB9" s="55"/>
      <c r="AC9" s="55"/>
      <c r="AD9" s="21">
        <v>1200</v>
      </c>
      <c r="AE9" s="55"/>
      <c r="AF9" s="55"/>
      <c r="AG9" s="55"/>
      <c r="AH9" s="55"/>
      <c r="AI9" s="55"/>
      <c r="AJ9" s="21">
        <v>10820</v>
      </c>
      <c r="AK9" s="21">
        <v>0</v>
      </c>
      <c r="AL9" s="55"/>
      <c r="AM9" s="55"/>
      <c r="AN9" s="55"/>
      <c r="AO9" s="21">
        <v>4120</v>
      </c>
      <c r="AP9" s="18">
        <f>SUM(D9:AO9)</f>
        <v>132120</v>
      </c>
      <c r="AQ9" s="38">
        <f aca="true" t="shared" si="0" ref="AQ9:AQ20">AP9/(C9+AP9)</f>
        <v>0.7187857026277134</v>
      </c>
      <c r="AR9" s="43">
        <f aca="true" t="shared" si="1" ref="AR9:AR20">C9+AP9</f>
        <v>183810</v>
      </c>
    </row>
    <row r="10" spans="1:44" ht="12.75">
      <c r="A10" s="16" t="s">
        <v>3</v>
      </c>
      <c r="B10" s="21">
        <v>64330</v>
      </c>
      <c r="C10" s="17">
        <f aca="true" t="shared" si="2" ref="C10:C22">B10</f>
        <v>64330</v>
      </c>
      <c r="D10" s="21">
        <v>0</v>
      </c>
      <c r="E10" s="21">
        <v>20900</v>
      </c>
      <c r="F10" s="55"/>
      <c r="G10" s="55"/>
      <c r="H10" s="21">
        <v>0</v>
      </c>
      <c r="I10" s="21">
        <v>10780</v>
      </c>
      <c r="J10" s="64"/>
      <c r="K10" s="55"/>
      <c r="L10" s="55"/>
      <c r="M10" s="55"/>
      <c r="N10" s="55"/>
      <c r="O10" s="55"/>
      <c r="P10" s="21">
        <v>0</v>
      </c>
      <c r="Q10" s="55"/>
      <c r="R10" s="55"/>
      <c r="S10" s="21">
        <v>19480</v>
      </c>
      <c r="T10" s="55"/>
      <c r="U10" s="21">
        <v>51780</v>
      </c>
      <c r="V10" s="21">
        <v>1200</v>
      </c>
      <c r="W10" s="55"/>
      <c r="X10" s="21">
        <v>520</v>
      </c>
      <c r="Y10" s="21">
        <v>0</v>
      </c>
      <c r="Z10" s="55"/>
      <c r="AA10" s="55"/>
      <c r="AB10" s="55"/>
      <c r="AC10" s="55"/>
      <c r="AD10" s="21">
        <v>580</v>
      </c>
      <c r="AE10" s="55"/>
      <c r="AF10" s="55"/>
      <c r="AG10" s="55"/>
      <c r="AH10" s="55"/>
      <c r="AI10" s="55"/>
      <c r="AJ10" s="21">
        <v>0</v>
      </c>
      <c r="AK10" s="21">
        <v>0</v>
      </c>
      <c r="AL10" s="55"/>
      <c r="AM10" s="55"/>
      <c r="AN10" s="55"/>
      <c r="AO10" s="21">
        <v>2600</v>
      </c>
      <c r="AP10" s="18">
        <f aca="true" t="shared" si="3" ref="AP10:AP20">SUM(D10:AO10)</f>
        <v>107840</v>
      </c>
      <c r="AQ10" s="38">
        <f t="shared" si="0"/>
        <v>0.6263576697450195</v>
      </c>
      <c r="AR10" s="43">
        <f t="shared" si="1"/>
        <v>172170</v>
      </c>
    </row>
    <row r="11" spans="1:44" ht="12.75">
      <c r="A11" s="16" t="s">
        <v>4</v>
      </c>
      <c r="B11" s="21">
        <v>65730</v>
      </c>
      <c r="C11" s="17">
        <f t="shared" si="2"/>
        <v>65730</v>
      </c>
      <c r="D11" s="21">
        <v>0</v>
      </c>
      <c r="E11" s="21">
        <v>16300</v>
      </c>
      <c r="F11" s="55"/>
      <c r="G11" s="55"/>
      <c r="H11" s="21"/>
      <c r="I11" s="21">
        <v>10820</v>
      </c>
      <c r="J11" s="55"/>
      <c r="K11" s="55"/>
      <c r="L11" s="55"/>
      <c r="M11" s="55"/>
      <c r="N11" s="55"/>
      <c r="O11" s="55"/>
      <c r="P11" s="21"/>
      <c r="Q11" s="55"/>
      <c r="R11" s="55"/>
      <c r="S11" s="21">
        <v>19620</v>
      </c>
      <c r="T11" s="55"/>
      <c r="U11" s="21">
        <v>63000</v>
      </c>
      <c r="V11" s="21">
        <v>900</v>
      </c>
      <c r="W11" s="55"/>
      <c r="X11" s="21">
        <v>240</v>
      </c>
      <c r="Y11" s="21">
        <v>0</v>
      </c>
      <c r="Z11" s="55"/>
      <c r="AA11" s="55"/>
      <c r="AB11" s="55"/>
      <c r="AC11" s="55"/>
      <c r="AD11" s="21">
        <v>420</v>
      </c>
      <c r="AE11" s="55"/>
      <c r="AF11" s="55"/>
      <c r="AG11" s="55"/>
      <c r="AH11" s="55"/>
      <c r="AI11" s="55"/>
      <c r="AJ11" s="21">
        <v>6660</v>
      </c>
      <c r="AK11" s="21">
        <v>0</v>
      </c>
      <c r="AL11" s="55"/>
      <c r="AM11" s="55"/>
      <c r="AN11" s="55"/>
      <c r="AO11" s="21">
        <v>10580</v>
      </c>
      <c r="AP11" s="18">
        <f t="shared" si="3"/>
        <v>128540</v>
      </c>
      <c r="AQ11" s="38">
        <f t="shared" si="0"/>
        <v>0.6616564575075925</v>
      </c>
      <c r="AR11" s="43">
        <f t="shared" si="1"/>
        <v>194270</v>
      </c>
    </row>
    <row r="12" spans="1:44" ht="12.75">
      <c r="A12" s="16" t="s">
        <v>5</v>
      </c>
      <c r="B12" s="21">
        <v>58520</v>
      </c>
      <c r="C12" s="17">
        <v>58520</v>
      </c>
      <c r="D12" s="21">
        <v>10740</v>
      </c>
      <c r="E12" s="21">
        <v>17980</v>
      </c>
      <c r="F12" s="55"/>
      <c r="G12" s="55"/>
      <c r="H12" s="21"/>
      <c r="I12" s="21">
        <v>13760</v>
      </c>
      <c r="J12" s="55"/>
      <c r="K12" s="55"/>
      <c r="L12" s="55"/>
      <c r="M12" s="55"/>
      <c r="N12" s="55"/>
      <c r="O12" s="55"/>
      <c r="P12" s="21"/>
      <c r="Q12" s="55"/>
      <c r="R12" s="55"/>
      <c r="S12" s="21">
        <v>18040</v>
      </c>
      <c r="T12" s="55"/>
      <c r="U12" s="21">
        <v>57820</v>
      </c>
      <c r="V12" s="21">
        <v>0</v>
      </c>
      <c r="W12" s="55"/>
      <c r="X12" s="21">
        <v>200</v>
      </c>
      <c r="Y12" s="21">
        <v>0</v>
      </c>
      <c r="Z12" s="55"/>
      <c r="AA12" s="55"/>
      <c r="AB12" s="55"/>
      <c r="AC12" s="55"/>
      <c r="AD12" s="21">
        <v>260</v>
      </c>
      <c r="AE12" s="55"/>
      <c r="AF12" s="55"/>
      <c r="AG12" s="55"/>
      <c r="AH12" s="55"/>
      <c r="AI12" s="55"/>
      <c r="AJ12" s="21">
        <v>0</v>
      </c>
      <c r="AK12" s="21">
        <v>4120</v>
      </c>
      <c r="AL12" s="55"/>
      <c r="AM12" s="55"/>
      <c r="AN12" s="55"/>
      <c r="AO12" s="21">
        <v>3940</v>
      </c>
      <c r="AP12" s="18">
        <f t="shared" si="3"/>
        <v>126860</v>
      </c>
      <c r="AQ12" s="38">
        <f t="shared" si="0"/>
        <v>0.6843240910562088</v>
      </c>
      <c r="AR12" s="43">
        <f t="shared" si="1"/>
        <v>185380</v>
      </c>
    </row>
    <row r="13" spans="1:44" ht="12.75">
      <c r="A13" s="16" t="s">
        <v>6</v>
      </c>
      <c r="B13" s="21">
        <v>88080</v>
      </c>
      <c r="C13" s="17">
        <f t="shared" si="2"/>
        <v>88080</v>
      </c>
      <c r="D13" s="21">
        <v>0</v>
      </c>
      <c r="E13" s="21">
        <v>23120</v>
      </c>
      <c r="F13" s="55"/>
      <c r="G13" s="55"/>
      <c r="H13" s="21"/>
      <c r="I13" s="21">
        <v>10960</v>
      </c>
      <c r="J13" s="55"/>
      <c r="K13" s="55"/>
      <c r="L13" s="55"/>
      <c r="M13" s="55"/>
      <c r="N13" s="55"/>
      <c r="O13" s="55"/>
      <c r="P13" s="21">
        <v>35580</v>
      </c>
      <c r="Q13" s="55"/>
      <c r="R13" s="55"/>
      <c r="S13" s="21">
        <v>18600</v>
      </c>
      <c r="T13" s="55"/>
      <c r="U13" s="21">
        <v>66140</v>
      </c>
      <c r="V13" s="21">
        <v>0</v>
      </c>
      <c r="W13" s="55"/>
      <c r="X13" s="21">
        <v>0</v>
      </c>
      <c r="Y13" s="21">
        <v>20</v>
      </c>
      <c r="Z13" s="55"/>
      <c r="AA13" s="55"/>
      <c r="AB13" s="55"/>
      <c r="AC13" s="55"/>
      <c r="AD13" s="21">
        <v>0</v>
      </c>
      <c r="AE13" s="55"/>
      <c r="AF13" s="55"/>
      <c r="AG13" s="55"/>
      <c r="AH13" s="55"/>
      <c r="AI13" s="55"/>
      <c r="AJ13" s="21">
        <v>0</v>
      </c>
      <c r="AK13" s="21">
        <v>0</v>
      </c>
      <c r="AL13" s="55"/>
      <c r="AM13" s="55"/>
      <c r="AN13" s="55"/>
      <c r="AO13" s="21">
        <v>5980</v>
      </c>
      <c r="AP13" s="18">
        <f t="shared" si="3"/>
        <v>160400</v>
      </c>
      <c r="AQ13" s="38">
        <f t="shared" si="0"/>
        <v>0.6455247907276239</v>
      </c>
      <c r="AR13" s="43">
        <f t="shared" si="1"/>
        <v>248480</v>
      </c>
    </row>
    <row r="14" spans="1:44" ht="12.75">
      <c r="A14" s="16" t="s">
        <v>7</v>
      </c>
      <c r="B14" s="21">
        <v>65750</v>
      </c>
      <c r="C14" s="17">
        <f t="shared" si="2"/>
        <v>65750</v>
      </c>
      <c r="D14" s="21">
        <v>3980</v>
      </c>
      <c r="E14" s="21">
        <v>15300</v>
      </c>
      <c r="F14" s="55"/>
      <c r="G14" s="55"/>
      <c r="H14" s="21">
        <v>6100</v>
      </c>
      <c r="I14" s="21">
        <v>14660</v>
      </c>
      <c r="J14" s="55"/>
      <c r="K14" s="55"/>
      <c r="L14" s="55"/>
      <c r="M14" s="55"/>
      <c r="N14" s="55"/>
      <c r="O14" s="55"/>
      <c r="P14" s="21">
        <v>29940</v>
      </c>
      <c r="Q14" s="55"/>
      <c r="R14" s="55"/>
      <c r="S14" s="21">
        <v>12160</v>
      </c>
      <c r="T14" s="55"/>
      <c r="U14" s="21">
        <v>41340</v>
      </c>
      <c r="V14" s="21">
        <v>0</v>
      </c>
      <c r="W14" s="55"/>
      <c r="X14" s="21">
        <v>0</v>
      </c>
      <c r="Y14" s="21">
        <v>0</v>
      </c>
      <c r="Z14" s="55"/>
      <c r="AA14" s="55"/>
      <c r="AB14" s="55"/>
      <c r="AC14" s="55"/>
      <c r="AD14" s="21">
        <v>0</v>
      </c>
      <c r="AE14" s="55"/>
      <c r="AF14" s="55"/>
      <c r="AG14" s="55"/>
      <c r="AH14" s="55"/>
      <c r="AI14" s="55"/>
      <c r="AJ14" s="21">
        <v>10640</v>
      </c>
      <c r="AK14" s="21">
        <v>2360</v>
      </c>
      <c r="AL14" s="55"/>
      <c r="AM14" s="55"/>
      <c r="AN14" s="55"/>
      <c r="AO14" s="21">
        <v>3120</v>
      </c>
      <c r="AP14" s="18">
        <f t="shared" si="3"/>
        <v>139600</v>
      </c>
      <c r="AQ14" s="38">
        <f t="shared" si="0"/>
        <v>0.6798149500852203</v>
      </c>
      <c r="AR14" s="43">
        <f t="shared" si="1"/>
        <v>205350</v>
      </c>
    </row>
    <row r="15" spans="1:44" ht="12.75">
      <c r="A15" s="16" t="s">
        <v>8</v>
      </c>
      <c r="B15" s="21">
        <v>49810</v>
      </c>
      <c r="C15" s="17">
        <v>49810</v>
      </c>
      <c r="D15" s="21">
        <v>0</v>
      </c>
      <c r="E15" s="21">
        <v>16900</v>
      </c>
      <c r="F15" s="55"/>
      <c r="G15" s="55"/>
      <c r="H15" s="21">
        <v>3720</v>
      </c>
      <c r="I15" s="21">
        <v>9140</v>
      </c>
      <c r="J15" s="55"/>
      <c r="K15" s="55"/>
      <c r="L15" s="55"/>
      <c r="M15" s="55"/>
      <c r="N15" s="55"/>
      <c r="O15" s="55"/>
      <c r="P15" s="21"/>
      <c r="Q15" s="55"/>
      <c r="R15" s="55"/>
      <c r="S15" s="21">
        <v>16220</v>
      </c>
      <c r="T15" s="55"/>
      <c r="U15" s="21">
        <v>59160</v>
      </c>
      <c r="V15" s="21">
        <v>650</v>
      </c>
      <c r="W15" s="55"/>
      <c r="X15" s="21">
        <v>0</v>
      </c>
      <c r="Y15" s="21">
        <v>0</v>
      </c>
      <c r="Z15" s="55"/>
      <c r="AA15" s="55"/>
      <c r="AB15" s="55"/>
      <c r="AC15" s="55"/>
      <c r="AD15" s="21">
        <v>0</v>
      </c>
      <c r="AE15" s="55"/>
      <c r="AF15" s="55"/>
      <c r="AG15" s="55"/>
      <c r="AH15" s="55"/>
      <c r="AI15" s="55"/>
      <c r="AJ15" s="21">
        <v>0</v>
      </c>
      <c r="AK15" s="21">
        <v>0</v>
      </c>
      <c r="AL15" s="55"/>
      <c r="AM15" s="55"/>
      <c r="AN15" s="55"/>
      <c r="AO15" s="21">
        <v>3180</v>
      </c>
      <c r="AP15" s="18">
        <f t="shared" si="3"/>
        <v>108970</v>
      </c>
      <c r="AQ15" s="38">
        <f t="shared" si="0"/>
        <v>0.6862955032119914</v>
      </c>
      <c r="AR15" s="43">
        <f t="shared" si="1"/>
        <v>158780</v>
      </c>
    </row>
    <row r="16" spans="1:44" ht="12.75">
      <c r="A16" s="16" t="s">
        <v>9</v>
      </c>
      <c r="B16" s="21">
        <v>88390</v>
      </c>
      <c r="C16" s="17">
        <f t="shared" si="2"/>
        <v>88390</v>
      </c>
      <c r="D16" s="21">
        <v>1620</v>
      </c>
      <c r="E16" s="21">
        <v>22920</v>
      </c>
      <c r="F16" s="55"/>
      <c r="G16" s="55"/>
      <c r="H16" s="21"/>
      <c r="I16" s="21">
        <v>16740</v>
      </c>
      <c r="J16" s="55"/>
      <c r="K16" s="55"/>
      <c r="L16" s="55"/>
      <c r="M16" s="55"/>
      <c r="N16" s="55"/>
      <c r="O16" s="55"/>
      <c r="P16" s="21">
        <v>18600</v>
      </c>
      <c r="Q16" s="55"/>
      <c r="R16" s="55"/>
      <c r="S16" s="21">
        <v>18160</v>
      </c>
      <c r="T16" s="55"/>
      <c r="U16" s="21">
        <v>62320</v>
      </c>
      <c r="V16" s="21">
        <v>1900</v>
      </c>
      <c r="W16" s="21">
        <v>160</v>
      </c>
      <c r="X16" s="21">
        <v>0</v>
      </c>
      <c r="Y16" s="21">
        <v>160</v>
      </c>
      <c r="Z16" s="55"/>
      <c r="AA16" s="55"/>
      <c r="AB16" s="55"/>
      <c r="AC16" s="55"/>
      <c r="AD16" s="21">
        <v>0</v>
      </c>
      <c r="AE16" s="55"/>
      <c r="AF16" s="55"/>
      <c r="AG16" s="55"/>
      <c r="AH16" s="55"/>
      <c r="AI16" s="55"/>
      <c r="AJ16" s="21">
        <v>0</v>
      </c>
      <c r="AK16" s="21">
        <v>0</v>
      </c>
      <c r="AL16" s="55"/>
      <c r="AM16" s="55"/>
      <c r="AN16" s="55"/>
      <c r="AO16" s="21">
        <v>1920</v>
      </c>
      <c r="AP16" s="18">
        <f t="shared" si="3"/>
        <v>144500</v>
      </c>
      <c r="AQ16" s="38">
        <f t="shared" si="0"/>
        <v>0.6204645970200524</v>
      </c>
      <c r="AR16" s="43">
        <f t="shared" si="1"/>
        <v>232890</v>
      </c>
    </row>
    <row r="17" spans="1:44" ht="12.75">
      <c r="A17" s="16" t="s">
        <v>10</v>
      </c>
      <c r="B17" s="121">
        <v>63410</v>
      </c>
      <c r="C17" s="17">
        <f t="shared" si="2"/>
        <v>63410</v>
      </c>
      <c r="D17" s="21">
        <v>0</v>
      </c>
      <c r="E17" s="21">
        <v>23500</v>
      </c>
      <c r="F17" s="55"/>
      <c r="G17" s="55"/>
      <c r="H17" s="21"/>
      <c r="I17" s="21">
        <v>15920</v>
      </c>
      <c r="J17" s="55"/>
      <c r="K17" s="55"/>
      <c r="L17" s="55"/>
      <c r="M17" s="55"/>
      <c r="N17" s="55"/>
      <c r="O17" s="55"/>
      <c r="P17" s="21"/>
      <c r="Q17" s="55"/>
      <c r="R17" s="55"/>
      <c r="S17" s="21">
        <v>26460</v>
      </c>
      <c r="T17" s="55"/>
      <c r="U17" s="21">
        <v>57620</v>
      </c>
      <c r="V17" s="21">
        <v>0</v>
      </c>
      <c r="W17" s="55"/>
      <c r="X17" s="21">
        <v>340</v>
      </c>
      <c r="Y17" s="21">
        <v>0</v>
      </c>
      <c r="Z17" s="55"/>
      <c r="AA17" s="55"/>
      <c r="AB17" s="55"/>
      <c r="AC17" s="55"/>
      <c r="AD17" s="21">
        <v>0</v>
      </c>
      <c r="AE17" s="55"/>
      <c r="AF17" s="55"/>
      <c r="AG17" s="55"/>
      <c r="AH17" s="55"/>
      <c r="AI17" s="55"/>
      <c r="AJ17" s="21">
        <v>0</v>
      </c>
      <c r="AK17" s="21">
        <v>1940</v>
      </c>
      <c r="AL17" s="55"/>
      <c r="AM17" s="55"/>
      <c r="AN17" s="55"/>
      <c r="AO17" s="21">
        <v>0</v>
      </c>
      <c r="AP17" s="18">
        <f t="shared" si="3"/>
        <v>125780</v>
      </c>
      <c r="AQ17" s="38">
        <f t="shared" si="0"/>
        <v>0.6648342935673133</v>
      </c>
      <c r="AR17" s="43">
        <f t="shared" si="1"/>
        <v>189190</v>
      </c>
    </row>
    <row r="18" spans="1:44" ht="12.75">
      <c r="A18" s="16" t="s">
        <v>11</v>
      </c>
      <c r="B18" s="21">
        <v>55670</v>
      </c>
      <c r="C18" s="17">
        <f t="shared" si="2"/>
        <v>55670</v>
      </c>
      <c r="D18" s="21">
        <v>4400</v>
      </c>
      <c r="E18" s="21">
        <v>24340</v>
      </c>
      <c r="F18" s="55"/>
      <c r="G18" s="55"/>
      <c r="H18" s="21"/>
      <c r="I18" s="21">
        <v>9560</v>
      </c>
      <c r="J18" s="55"/>
      <c r="K18" s="55"/>
      <c r="L18" s="55"/>
      <c r="M18" s="55"/>
      <c r="N18" s="55"/>
      <c r="O18" s="55"/>
      <c r="P18" s="21">
        <v>16100</v>
      </c>
      <c r="Q18" s="55"/>
      <c r="R18" s="55"/>
      <c r="S18" s="21">
        <v>16380</v>
      </c>
      <c r="T18" s="55"/>
      <c r="U18" s="21">
        <v>61120</v>
      </c>
      <c r="V18" s="21">
        <v>580</v>
      </c>
      <c r="W18" s="55"/>
      <c r="X18" s="21">
        <v>0</v>
      </c>
      <c r="Y18" s="21">
        <v>0</v>
      </c>
      <c r="Z18" s="55"/>
      <c r="AA18" s="55"/>
      <c r="AB18" s="55"/>
      <c r="AC18" s="55"/>
      <c r="AD18" s="21">
        <v>0</v>
      </c>
      <c r="AE18" s="55"/>
      <c r="AF18" s="55"/>
      <c r="AG18" s="55"/>
      <c r="AH18" s="55"/>
      <c r="AI18" s="55"/>
      <c r="AJ18" s="21">
        <v>0</v>
      </c>
      <c r="AK18" s="21">
        <v>4940</v>
      </c>
      <c r="AL18" s="55"/>
      <c r="AM18" s="55"/>
      <c r="AN18" s="55"/>
      <c r="AO18" s="21">
        <v>4500</v>
      </c>
      <c r="AP18" s="18">
        <f t="shared" si="3"/>
        <v>141920</v>
      </c>
      <c r="AQ18" s="38">
        <f t="shared" si="0"/>
        <v>0.7182549724176325</v>
      </c>
      <c r="AR18" s="43">
        <f t="shared" si="1"/>
        <v>197590</v>
      </c>
    </row>
    <row r="19" spans="1:44" ht="12.75">
      <c r="A19" s="16" t="s">
        <v>12</v>
      </c>
      <c r="B19" s="21">
        <v>65190</v>
      </c>
      <c r="C19" s="17">
        <f t="shared" si="2"/>
        <v>65190</v>
      </c>
      <c r="D19" s="21">
        <v>2800</v>
      </c>
      <c r="E19" s="21">
        <v>18360</v>
      </c>
      <c r="F19" s="55"/>
      <c r="G19" s="55"/>
      <c r="H19" s="21"/>
      <c r="I19" s="21">
        <v>10360</v>
      </c>
      <c r="J19" s="55"/>
      <c r="K19" s="55"/>
      <c r="L19" s="55"/>
      <c r="M19" s="55"/>
      <c r="N19" s="55"/>
      <c r="O19" s="55"/>
      <c r="P19" s="21">
        <v>18640</v>
      </c>
      <c r="Q19" s="55"/>
      <c r="R19" s="55"/>
      <c r="S19" s="21">
        <v>24140</v>
      </c>
      <c r="T19" s="55"/>
      <c r="U19" s="21">
        <v>64660</v>
      </c>
      <c r="V19" s="21">
        <v>2240</v>
      </c>
      <c r="W19" s="55"/>
      <c r="X19" s="21">
        <v>0</v>
      </c>
      <c r="Y19" s="21">
        <v>400</v>
      </c>
      <c r="Z19" s="55"/>
      <c r="AA19" s="55"/>
      <c r="AB19" s="55"/>
      <c r="AC19" s="55"/>
      <c r="AD19" s="21">
        <v>0</v>
      </c>
      <c r="AE19" s="55"/>
      <c r="AF19" s="55"/>
      <c r="AG19" s="55"/>
      <c r="AH19" s="55">
        <v>1600</v>
      </c>
      <c r="AI19" s="55"/>
      <c r="AJ19" s="21">
        <v>12320</v>
      </c>
      <c r="AK19" s="21">
        <v>0</v>
      </c>
      <c r="AL19" s="55"/>
      <c r="AM19" s="55"/>
      <c r="AN19" s="55"/>
      <c r="AO19" s="21">
        <v>2340</v>
      </c>
      <c r="AP19" s="18">
        <f t="shared" si="3"/>
        <v>157860</v>
      </c>
      <c r="AQ19" s="38">
        <f t="shared" si="0"/>
        <v>0.7077336919973101</v>
      </c>
      <c r="AR19" s="43">
        <f t="shared" si="1"/>
        <v>223050</v>
      </c>
    </row>
    <row r="20" spans="1:44" ht="12.75">
      <c r="A20" s="16" t="s">
        <v>13</v>
      </c>
      <c r="B20" s="21">
        <v>82230</v>
      </c>
      <c r="C20" s="17">
        <f t="shared" si="2"/>
        <v>82230</v>
      </c>
      <c r="D20" s="21">
        <v>2260</v>
      </c>
      <c r="E20" s="21">
        <v>21440</v>
      </c>
      <c r="F20" s="55"/>
      <c r="G20" s="55"/>
      <c r="H20" s="21"/>
      <c r="I20" s="21">
        <v>9340</v>
      </c>
      <c r="J20" s="55"/>
      <c r="K20" s="55"/>
      <c r="L20" s="55"/>
      <c r="M20" s="55"/>
      <c r="N20" s="55"/>
      <c r="O20" s="55"/>
      <c r="P20" s="21">
        <v>13440</v>
      </c>
      <c r="Q20" s="55"/>
      <c r="R20" s="55"/>
      <c r="S20" s="21">
        <v>21560</v>
      </c>
      <c r="T20" s="55"/>
      <c r="U20" s="21">
        <v>67080</v>
      </c>
      <c r="V20" s="21">
        <v>0</v>
      </c>
      <c r="W20" s="55"/>
      <c r="X20" s="21">
        <v>0</v>
      </c>
      <c r="Y20" s="21">
        <v>0</v>
      </c>
      <c r="Z20" s="55"/>
      <c r="AA20" s="55"/>
      <c r="AB20" s="55"/>
      <c r="AC20" s="55"/>
      <c r="AD20" s="21">
        <v>0</v>
      </c>
      <c r="AE20" s="55"/>
      <c r="AF20" s="55"/>
      <c r="AG20" s="55"/>
      <c r="AH20" s="55">
        <v>1020</v>
      </c>
      <c r="AI20" s="55"/>
      <c r="AJ20" s="21">
        <v>0</v>
      </c>
      <c r="AK20" s="21">
        <v>11340</v>
      </c>
      <c r="AL20" s="55"/>
      <c r="AM20" s="55"/>
      <c r="AN20" s="55"/>
      <c r="AO20" s="21">
        <v>2980</v>
      </c>
      <c r="AP20" s="18">
        <f t="shared" si="3"/>
        <v>150460</v>
      </c>
      <c r="AQ20" s="38">
        <f t="shared" si="0"/>
        <v>0.6466113713524432</v>
      </c>
      <c r="AR20" s="43">
        <f t="shared" si="1"/>
        <v>232690</v>
      </c>
    </row>
    <row r="21" spans="1:44" ht="12.75">
      <c r="A21" s="16"/>
      <c r="B21" s="21"/>
      <c r="C21" s="19"/>
      <c r="D21" s="21"/>
      <c r="E21" s="21"/>
      <c r="F21" s="55"/>
      <c r="G21" s="55"/>
      <c r="H21" s="21"/>
      <c r="I21" s="21"/>
      <c r="J21" s="55"/>
      <c r="K21" s="55"/>
      <c r="L21" s="55"/>
      <c r="M21" s="55"/>
      <c r="N21" s="55"/>
      <c r="O21" s="55"/>
      <c r="P21" s="26"/>
      <c r="Q21" s="55"/>
      <c r="R21" s="55"/>
      <c r="S21" s="32"/>
      <c r="T21" s="55"/>
      <c r="U21" s="21"/>
      <c r="V21" s="21"/>
      <c r="W21" s="55"/>
      <c r="X21" s="21"/>
      <c r="Y21" s="21"/>
      <c r="Z21" s="55"/>
      <c r="AA21" s="55"/>
      <c r="AB21" s="55"/>
      <c r="AC21" s="55"/>
      <c r="AD21" s="21"/>
      <c r="AE21" s="55"/>
      <c r="AF21" s="55"/>
      <c r="AG21" s="55"/>
      <c r="AH21" s="55"/>
      <c r="AI21" s="55"/>
      <c r="AJ21" s="21"/>
      <c r="AK21" s="21"/>
      <c r="AL21" s="55"/>
      <c r="AM21" s="55"/>
      <c r="AN21" s="55"/>
      <c r="AO21" s="21"/>
      <c r="AP21" s="19"/>
      <c r="AQ21" s="39"/>
      <c r="AR21" s="41"/>
    </row>
    <row r="22" spans="1:44" ht="13.5" thickBot="1">
      <c r="A22" s="20" t="s">
        <v>19</v>
      </c>
      <c r="B22" s="21">
        <f>SUM(B9:B20)</f>
        <v>798800</v>
      </c>
      <c r="C22" s="17">
        <f t="shared" si="2"/>
        <v>798800</v>
      </c>
      <c r="D22" s="21">
        <f>SUM(D9:D21)</f>
        <v>25800</v>
      </c>
      <c r="E22" s="21">
        <f aca="true" t="shared" si="4" ref="E22:AO22">SUM(E9:E21)</f>
        <v>240260</v>
      </c>
      <c r="F22" s="21">
        <f t="shared" si="4"/>
        <v>0</v>
      </c>
      <c r="G22" s="21">
        <f t="shared" si="4"/>
        <v>0</v>
      </c>
      <c r="H22" s="21">
        <f t="shared" si="4"/>
        <v>9820</v>
      </c>
      <c r="I22" s="21">
        <f t="shared" si="4"/>
        <v>144100</v>
      </c>
      <c r="J22" s="21">
        <f t="shared" si="4"/>
        <v>0</v>
      </c>
      <c r="K22" s="21">
        <f t="shared" si="4"/>
        <v>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 t="shared" si="4"/>
        <v>0</v>
      </c>
      <c r="P22" s="21">
        <f t="shared" si="4"/>
        <v>132300</v>
      </c>
      <c r="Q22" s="21">
        <f t="shared" si="4"/>
        <v>0</v>
      </c>
      <c r="R22" s="21">
        <f t="shared" si="4"/>
        <v>0</v>
      </c>
      <c r="S22" s="21">
        <f t="shared" si="4"/>
        <v>229980</v>
      </c>
      <c r="T22" s="21">
        <f t="shared" si="4"/>
        <v>0</v>
      </c>
      <c r="U22" s="21">
        <f t="shared" si="4"/>
        <v>715740</v>
      </c>
      <c r="V22" s="21">
        <f t="shared" si="4"/>
        <v>8710</v>
      </c>
      <c r="W22" s="21">
        <f t="shared" si="4"/>
        <v>160</v>
      </c>
      <c r="X22" s="21">
        <f t="shared" si="4"/>
        <v>1920</v>
      </c>
      <c r="Y22" s="21">
        <f t="shared" si="4"/>
        <v>580</v>
      </c>
      <c r="Z22" s="21">
        <f t="shared" si="4"/>
        <v>0</v>
      </c>
      <c r="AA22" s="21">
        <f t="shared" si="4"/>
        <v>0</v>
      </c>
      <c r="AB22" s="21">
        <f t="shared" si="4"/>
        <v>0</v>
      </c>
      <c r="AC22" s="21">
        <f t="shared" si="4"/>
        <v>0</v>
      </c>
      <c r="AD22" s="21">
        <f t="shared" si="4"/>
        <v>2460</v>
      </c>
      <c r="AE22" s="21">
        <f t="shared" si="4"/>
        <v>0</v>
      </c>
      <c r="AF22" s="21">
        <f t="shared" si="4"/>
        <v>0</v>
      </c>
      <c r="AG22" s="21">
        <f t="shared" si="4"/>
        <v>0</v>
      </c>
      <c r="AH22" s="21">
        <f t="shared" si="4"/>
        <v>2620</v>
      </c>
      <c r="AI22" s="21">
        <f t="shared" si="4"/>
        <v>0</v>
      </c>
      <c r="AJ22" s="21">
        <f t="shared" si="4"/>
        <v>40440</v>
      </c>
      <c r="AK22" s="21">
        <f t="shared" si="4"/>
        <v>24700</v>
      </c>
      <c r="AL22" s="21">
        <f t="shared" si="4"/>
        <v>0</v>
      </c>
      <c r="AM22" s="21">
        <f t="shared" si="4"/>
        <v>0</v>
      </c>
      <c r="AN22" s="21">
        <f t="shared" si="4"/>
        <v>0</v>
      </c>
      <c r="AO22" s="21">
        <f t="shared" si="4"/>
        <v>45260</v>
      </c>
      <c r="AP22" s="23">
        <f>SUM(AP9:AP21)</f>
        <v>1624850</v>
      </c>
      <c r="AQ22" s="40">
        <f>AP22/(C22+AP22)</f>
        <v>0.6704144575330596</v>
      </c>
      <c r="AR22" s="44">
        <f>C22+AP22</f>
        <v>2423650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R22"/>
  <sheetViews>
    <sheetView zoomScalePageLayoutView="0" workbookViewId="0" topLeftCell="A1">
      <pane xSplit="1" topLeftCell="R1" activePane="topRight" state="frozen"/>
      <selection pane="topLeft" activeCell="A1" sqref="A1"/>
      <selection pane="topRight" activeCell="AR28" sqref="AR28"/>
    </sheetView>
  </sheetViews>
  <sheetFormatPr defaultColWidth="9.140625" defaultRowHeight="12.75"/>
  <cols>
    <col min="1" max="1" width="12.7109375" style="0" customWidth="1"/>
    <col min="2" max="2" width="21.140625" style="0" bestFit="1" customWidth="1"/>
    <col min="3" max="3" width="10.00390625" style="0" customWidth="1"/>
    <col min="15" max="15" width="8.140625" style="0" bestFit="1" customWidth="1"/>
    <col min="16" max="16" width="8.140625" style="0" customWidth="1"/>
    <col min="29" max="29" width="12.140625" style="0" customWidth="1"/>
  </cols>
  <sheetData>
    <row r="1" spans="1:31" ht="33">
      <c r="A1" s="2"/>
      <c r="B1" s="3" t="s">
        <v>15</v>
      </c>
      <c r="C1" s="4">
        <v>18.96</v>
      </c>
      <c r="D1" s="5"/>
      <c r="E1" s="56" t="s">
        <v>97</v>
      </c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2.75">
      <c r="A2" s="7"/>
      <c r="B2" s="8" t="s">
        <v>0</v>
      </c>
      <c r="C2" s="9">
        <v>11049</v>
      </c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2:31" ht="12.75">
      <c r="B3" s="7" t="s">
        <v>27</v>
      </c>
      <c r="C3" s="30" t="e">
        <f>C4/C2</f>
        <v>#REF!</v>
      </c>
      <c r="D3" s="5"/>
      <c r="E3" s="5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2.75">
      <c r="A4" s="7"/>
      <c r="B4" s="10" t="s">
        <v>16</v>
      </c>
      <c r="C4" s="9" t="e">
        <f>#REF!+#REF!</f>
        <v>#REF!</v>
      </c>
      <c r="D4" s="5"/>
      <c r="E4" s="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2.75">
      <c r="A5" s="7"/>
      <c r="B5" s="10" t="s">
        <v>22</v>
      </c>
      <c r="C5" s="9" t="e">
        <f>#REF!</f>
        <v>#REF!</v>
      </c>
      <c r="D5" s="5"/>
      <c r="E5" s="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2.75">
      <c r="A6" s="7"/>
      <c r="B6" s="10" t="s">
        <v>17</v>
      </c>
      <c r="C6" s="9" t="e">
        <f>#REF!</f>
        <v>#REF!</v>
      </c>
      <c r="D6" s="5"/>
      <c r="E6" s="5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3.5" thickBot="1">
      <c r="A7" s="7"/>
      <c r="B7" s="11" t="s">
        <v>1</v>
      </c>
      <c r="C7" s="12" t="e">
        <f>C6/C4</f>
        <v>#REF!</v>
      </c>
      <c r="D7" s="5"/>
      <c r="E7" s="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44" ht="48">
      <c r="A8" s="6" t="s">
        <v>35</v>
      </c>
      <c r="B8" s="13" t="s">
        <v>117</v>
      </c>
      <c r="C8" s="14" t="s">
        <v>18</v>
      </c>
      <c r="D8" s="28" t="s">
        <v>46</v>
      </c>
      <c r="E8" s="28" t="s">
        <v>47</v>
      </c>
      <c r="F8" s="28" t="s">
        <v>38</v>
      </c>
      <c r="G8" s="28" t="s">
        <v>39</v>
      </c>
      <c r="H8" s="28" t="s">
        <v>49</v>
      </c>
      <c r="I8" s="28" t="s">
        <v>50</v>
      </c>
      <c r="J8" s="28" t="s">
        <v>40</v>
      </c>
      <c r="K8" s="28" t="s">
        <v>48</v>
      </c>
      <c r="L8" s="28" t="s">
        <v>76</v>
      </c>
      <c r="M8" s="28" t="s">
        <v>41</v>
      </c>
      <c r="N8" s="28" t="s">
        <v>44</v>
      </c>
      <c r="O8" s="28" t="s">
        <v>68</v>
      </c>
      <c r="P8" s="28" t="s">
        <v>42</v>
      </c>
      <c r="Q8" s="28" t="s">
        <v>43</v>
      </c>
      <c r="R8" s="28" t="s">
        <v>45</v>
      </c>
      <c r="S8" s="28" t="s">
        <v>51</v>
      </c>
      <c r="T8" s="28" t="s">
        <v>82</v>
      </c>
      <c r="U8" s="28" t="s">
        <v>52</v>
      </c>
      <c r="V8" s="28" t="s">
        <v>54</v>
      </c>
      <c r="W8" s="28" t="s">
        <v>69</v>
      </c>
      <c r="X8" s="28" t="s">
        <v>55</v>
      </c>
      <c r="Y8" s="28" t="s">
        <v>56</v>
      </c>
      <c r="Z8" s="29" t="s">
        <v>72</v>
      </c>
      <c r="AA8" s="28" t="s">
        <v>57</v>
      </c>
      <c r="AB8" s="28" t="s">
        <v>60</v>
      </c>
      <c r="AC8" s="28" t="s">
        <v>61</v>
      </c>
      <c r="AD8" s="28" t="s">
        <v>58</v>
      </c>
      <c r="AE8" s="28" t="s">
        <v>59</v>
      </c>
      <c r="AF8" s="28" t="s">
        <v>67</v>
      </c>
      <c r="AG8" s="28" t="s">
        <v>62</v>
      </c>
      <c r="AH8" s="29" t="s">
        <v>63</v>
      </c>
      <c r="AI8" s="28" t="s">
        <v>53</v>
      </c>
      <c r="AJ8" s="29" t="s">
        <v>64</v>
      </c>
      <c r="AK8" s="29" t="s">
        <v>65</v>
      </c>
      <c r="AL8" s="29" t="s">
        <v>37</v>
      </c>
      <c r="AM8" s="52" t="s">
        <v>78</v>
      </c>
      <c r="AN8" s="28" t="s">
        <v>86</v>
      </c>
      <c r="AO8" s="49" t="s">
        <v>66</v>
      </c>
      <c r="AP8" s="15" t="s">
        <v>20</v>
      </c>
      <c r="AQ8" s="37" t="s">
        <v>14</v>
      </c>
      <c r="AR8" s="42" t="s">
        <v>30</v>
      </c>
    </row>
    <row r="9" spans="1:44" ht="12.75">
      <c r="A9" s="16" t="s">
        <v>2</v>
      </c>
      <c r="B9" s="21">
        <v>140700</v>
      </c>
      <c r="C9" s="17">
        <f>B9</f>
        <v>140700</v>
      </c>
      <c r="D9" s="21">
        <v>9380</v>
      </c>
      <c r="E9" s="21">
        <v>31360</v>
      </c>
      <c r="F9" s="55"/>
      <c r="G9" s="55"/>
      <c r="H9" s="21">
        <v>0</v>
      </c>
      <c r="I9" s="21">
        <v>27526</v>
      </c>
      <c r="J9" s="55"/>
      <c r="K9" s="21">
        <v>280</v>
      </c>
      <c r="L9" s="55"/>
      <c r="M9" s="55"/>
      <c r="N9" s="21">
        <v>0</v>
      </c>
      <c r="O9" s="55"/>
      <c r="P9" s="21">
        <v>0</v>
      </c>
      <c r="Q9" s="55"/>
      <c r="R9" s="55"/>
      <c r="S9" s="21">
        <v>32040</v>
      </c>
      <c r="T9" s="55"/>
      <c r="U9" s="21">
        <v>121600</v>
      </c>
      <c r="V9" s="55"/>
      <c r="W9" s="55"/>
      <c r="X9" s="21">
        <v>0</v>
      </c>
      <c r="Y9" s="55"/>
      <c r="Z9" s="55"/>
      <c r="AA9" s="21">
        <v>0</v>
      </c>
      <c r="AB9" s="55"/>
      <c r="AC9" s="55"/>
      <c r="AD9" s="21">
        <v>1760</v>
      </c>
      <c r="AE9" s="21">
        <v>0</v>
      </c>
      <c r="AF9" s="21">
        <v>8500</v>
      </c>
      <c r="AG9" s="21">
        <v>0</v>
      </c>
      <c r="AH9" s="21">
        <v>1480</v>
      </c>
      <c r="AI9" s="55"/>
      <c r="AJ9" s="21">
        <v>0</v>
      </c>
      <c r="AK9" s="21">
        <v>22860</v>
      </c>
      <c r="AL9" s="55"/>
      <c r="AM9" s="55"/>
      <c r="AN9" s="55"/>
      <c r="AO9" s="55">
        <v>7440</v>
      </c>
      <c r="AP9" s="18">
        <f>SUM(D9:AO9)</f>
        <v>264226</v>
      </c>
      <c r="AQ9" s="38">
        <f aca="true" t="shared" si="0" ref="AQ9:AQ20">AP9/(C9+AP9)</f>
        <v>0.6525291040832152</v>
      </c>
      <c r="AR9" s="43">
        <f aca="true" t="shared" si="1" ref="AR9:AR20">C9+AP9</f>
        <v>404926</v>
      </c>
    </row>
    <row r="10" spans="1:44" ht="12.75">
      <c r="A10" s="16" t="s">
        <v>3</v>
      </c>
      <c r="B10" s="21">
        <v>110780</v>
      </c>
      <c r="C10" s="17">
        <f aca="true" t="shared" si="2" ref="C10:C22">B10</f>
        <v>110780</v>
      </c>
      <c r="D10" s="21">
        <v>11060</v>
      </c>
      <c r="E10" s="21">
        <v>30800</v>
      </c>
      <c r="F10" s="55"/>
      <c r="G10" s="55"/>
      <c r="H10" s="21">
        <v>0</v>
      </c>
      <c r="I10" s="21">
        <v>19760</v>
      </c>
      <c r="J10" s="55"/>
      <c r="K10" s="21">
        <v>0</v>
      </c>
      <c r="L10" s="55"/>
      <c r="M10" s="55"/>
      <c r="N10" s="21">
        <v>0</v>
      </c>
      <c r="O10" s="55"/>
      <c r="P10" s="21">
        <v>0</v>
      </c>
      <c r="Q10" s="55"/>
      <c r="R10" s="55"/>
      <c r="S10" s="21">
        <v>33600</v>
      </c>
      <c r="T10" s="55"/>
      <c r="U10" s="21">
        <v>110740</v>
      </c>
      <c r="V10" s="55"/>
      <c r="W10" s="55"/>
      <c r="X10" s="21">
        <v>1480</v>
      </c>
      <c r="Y10" s="55"/>
      <c r="Z10" s="55"/>
      <c r="AA10" s="21">
        <v>0</v>
      </c>
      <c r="AB10" s="55"/>
      <c r="AC10" s="55"/>
      <c r="AD10" s="21">
        <v>2340</v>
      </c>
      <c r="AE10" s="21">
        <v>0</v>
      </c>
      <c r="AF10" s="21">
        <v>2700</v>
      </c>
      <c r="AG10" s="21">
        <v>0</v>
      </c>
      <c r="AH10" s="21">
        <v>2200</v>
      </c>
      <c r="AI10" s="55"/>
      <c r="AJ10" s="21">
        <v>0</v>
      </c>
      <c r="AK10" s="21">
        <v>22780</v>
      </c>
      <c r="AL10" s="55"/>
      <c r="AM10" s="55"/>
      <c r="AN10" s="55"/>
      <c r="AO10" s="55">
        <v>7380</v>
      </c>
      <c r="AP10" s="18">
        <f aca="true" t="shared" si="3" ref="AP10:AP20">SUM(D10:AO10)</f>
        <v>244840</v>
      </c>
      <c r="AQ10" s="38">
        <f t="shared" si="0"/>
        <v>0.6884877116022721</v>
      </c>
      <c r="AR10" s="43">
        <f t="shared" si="1"/>
        <v>355620</v>
      </c>
    </row>
    <row r="11" spans="1:44" ht="12.75">
      <c r="A11" s="16" t="s">
        <v>4</v>
      </c>
      <c r="B11" s="21">
        <v>123718</v>
      </c>
      <c r="C11" s="17">
        <f t="shared" si="2"/>
        <v>123718</v>
      </c>
      <c r="D11" s="21">
        <v>12020</v>
      </c>
      <c r="E11" s="21">
        <v>38920</v>
      </c>
      <c r="F11" s="55"/>
      <c r="G11" s="55"/>
      <c r="H11" s="21">
        <v>0</v>
      </c>
      <c r="I11" s="21">
        <v>23840</v>
      </c>
      <c r="J11" s="55"/>
      <c r="K11" s="21">
        <v>300</v>
      </c>
      <c r="L11" s="55"/>
      <c r="M11" s="55"/>
      <c r="N11" s="21">
        <v>7060</v>
      </c>
      <c r="O11" s="55"/>
      <c r="P11" s="21">
        <v>6140</v>
      </c>
      <c r="Q11" s="55"/>
      <c r="R11" s="55"/>
      <c r="S11" s="21">
        <v>39160</v>
      </c>
      <c r="T11" s="55"/>
      <c r="U11" s="21">
        <v>127980</v>
      </c>
      <c r="V11" s="55"/>
      <c r="W11" s="55"/>
      <c r="X11" s="21">
        <v>0</v>
      </c>
      <c r="Y11" s="55"/>
      <c r="Z11" s="55"/>
      <c r="AA11" s="21">
        <v>0</v>
      </c>
      <c r="AB11" s="55"/>
      <c r="AC11" s="55"/>
      <c r="AD11" s="21"/>
      <c r="AE11" s="21"/>
      <c r="AF11" s="21">
        <v>5360</v>
      </c>
      <c r="AG11" s="21">
        <v>2780</v>
      </c>
      <c r="AH11" s="21">
        <v>940</v>
      </c>
      <c r="AI11" s="55"/>
      <c r="AJ11" s="21">
        <v>0</v>
      </c>
      <c r="AK11" s="21">
        <v>21500</v>
      </c>
      <c r="AL11" s="55"/>
      <c r="AM11" s="55"/>
      <c r="AN11" s="55"/>
      <c r="AO11" s="55">
        <v>6620</v>
      </c>
      <c r="AP11" s="18">
        <f t="shared" si="3"/>
        <v>292620</v>
      </c>
      <c r="AQ11" s="38">
        <f t="shared" si="0"/>
        <v>0.7028424020867661</v>
      </c>
      <c r="AR11" s="43">
        <f t="shared" si="1"/>
        <v>416338</v>
      </c>
    </row>
    <row r="12" spans="1:44" ht="12.75">
      <c r="A12" s="16" t="s">
        <v>5</v>
      </c>
      <c r="B12" s="21">
        <v>130000</v>
      </c>
      <c r="C12" s="17">
        <f t="shared" si="2"/>
        <v>130000</v>
      </c>
      <c r="D12" s="21">
        <v>11600</v>
      </c>
      <c r="E12" s="21">
        <v>27680</v>
      </c>
      <c r="F12" s="55"/>
      <c r="G12" s="55"/>
      <c r="H12" s="21">
        <v>0</v>
      </c>
      <c r="I12" s="21">
        <v>24440</v>
      </c>
      <c r="J12" s="55"/>
      <c r="K12" s="21"/>
      <c r="L12" s="55"/>
      <c r="M12" s="55"/>
      <c r="N12" s="21">
        <v>0</v>
      </c>
      <c r="O12" s="55"/>
      <c r="P12" s="21"/>
      <c r="Q12" s="55"/>
      <c r="R12" s="55"/>
      <c r="S12" s="21">
        <v>33280</v>
      </c>
      <c r="T12" s="55"/>
      <c r="U12" s="21">
        <v>127720</v>
      </c>
      <c r="V12" s="55"/>
      <c r="W12" s="55"/>
      <c r="X12" s="21">
        <v>2100</v>
      </c>
      <c r="Y12" s="55"/>
      <c r="Z12" s="55"/>
      <c r="AA12" s="21">
        <v>0</v>
      </c>
      <c r="AB12" s="55"/>
      <c r="AC12" s="55"/>
      <c r="AD12" s="21"/>
      <c r="AE12" s="21"/>
      <c r="AF12" s="21">
        <v>4320</v>
      </c>
      <c r="AG12" s="21">
        <v>0</v>
      </c>
      <c r="AH12" s="21">
        <v>1160</v>
      </c>
      <c r="AI12" s="55"/>
      <c r="AJ12" s="21">
        <v>0</v>
      </c>
      <c r="AK12" s="21">
        <v>47620</v>
      </c>
      <c r="AL12" s="55"/>
      <c r="AM12" s="55"/>
      <c r="AN12" s="55"/>
      <c r="AO12" s="55">
        <v>9120</v>
      </c>
      <c r="AP12" s="18">
        <f t="shared" si="3"/>
        <v>289040</v>
      </c>
      <c r="AQ12" s="38">
        <f t="shared" si="0"/>
        <v>0.6897670866743032</v>
      </c>
      <c r="AR12" s="43">
        <f t="shared" si="1"/>
        <v>419040</v>
      </c>
    </row>
    <row r="13" spans="1:44" ht="12.75">
      <c r="A13" s="16" t="s">
        <v>6</v>
      </c>
      <c r="B13" s="21">
        <v>149620</v>
      </c>
      <c r="C13" s="17">
        <f t="shared" si="2"/>
        <v>149620</v>
      </c>
      <c r="D13" s="21">
        <v>4360</v>
      </c>
      <c r="E13" s="21">
        <v>39540</v>
      </c>
      <c r="F13" s="55"/>
      <c r="G13" s="55"/>
      <c r="H13" s="21">
        <v>11900</v>
      </c>
      <c r="I13" s="21">
        <v>15060</v>
      </c>
      <c r="J13" s="55"/>
      <c r="K13" s="21"/>
      <c r="L13" s="55"/>
      <c r="M13" s="55"/>
      <c r="N13" s="21">
        <v>0</v>
      </c>
      <c r="O13" s="55"/>
      <c r="P13" s="21"/>
      <c r="Q13" s="55"/>
      <c r="R13" s="55"/>
      <c r="S13" s="21">
        <v>38860</v>
      </c>
      <c r="T13" s="55"/>
      <c r="U13" s="21">
        <v>139060</v>
      </c>
      <c r="V13" s="55"/>
      <c r="W13" s="55"/>
      <c r="X13" s="21">
        <v>0</v>
      </c>
      <c r="Y13" s="55"/>
      <c r="Z13" s="55"/>
      <c r="AA13" s="21">
        <v>0</v>
      </c>
      <c r="AB13" s="55"/>
      <c r="AC13" s="55"/>
      <c r="AD13" s="21">
        <v>1040</v>
      </c>
      <c r="AE13" s="21"/>
      <c r="AF13" s="21">
        <v>3960</v>
      </c>
      <c r="AG13" s="21">
        <v>1220</v>
      </c>
      <c r="AH13" s="21">
        <v>2140</v>
      </c>
      <c r="AI13" s="55"/>
      <c r="AJ13" s="21">
        <v>15400</v>
      </c>
      <c r="AK13" s="21">
        <v>48920</v>
      </c>
      <c r="AL13" s="55"/>
      <c r="AM13" s="55"/>
      <c r="AN13" s="55"/>
      <c r="AO13" s="55">
        <v>6320</v>
      </c>
      <c r="AP13" s="18">
        <f t="shared" si="3"/>
        <v>327780</v>
      </c>
      <c r="AQ13" s="38">
        <f t="shared" si="0"/>
        <v>0.6865940511101801</v>
      </c>
      <c r="AR13" s="43">
        <f t="shared" si="1"/>
        <v>477400</v>
      </c>
    </row>
    <row r="14" spans="1:44" ht="12.75">
      <c r="A14" s="16" t="s">
        <v>7</v>
      </c>
      <c r="B14" s="21">
        <v>79930</v>
      </c>
      <c r="C14" s="17">
        <f t="shared" si="2"/>
        <v>79930</v>
      </c>
      <c r="D14" s="21">
        <v>7200</v>
      </c>
      <c r="E14" s="21">
        <v>41820</v>
      </c>
      <c r="F14" s="55"/>
      <c r="G14" s="55"/>
      <c r="H14" s="21">
        <v>0</v>
      </c>
      <c r="I14" s="21">
        <v>31520</v>
      </c>
      <c r="J14" s="55"/>
      <c r="K14" s="21">
        <v>360</v>
      </c>
      <c r="L14" s="55"/>
      <c r="M14" s="55"/>
      <c r="N14" s="21">
        <v>0</v>
      </c>
      <c r="O14" s="55"/>
      <c r="P14" s="21"/>
      <c r="Q14" s="55"/>
      <c r="R14" s="55"/>
      <c r="S14" s="21">
        <v>39040</v>
      </c>
      <c r="T14" s="55"/>
      <c r="U14" s="21">
        <v>145420</v>
      </c>
      <c r="V14" s="55"/>
      <c r="W14" s="55"/>
      <c r="X14" s="21">
        <v>0</v>
      </c>
      <c r="Y14" s="55"/>
      <c r="Z14" s="55"/>
      <c r="AA14" s="21">
        <v>0</v>
      </c>
      <c r="AB14" s="55"/>
      <c r="AC14" s="55"/>
      <c r="AD14" s="21">
        <v>300</v>
      </c>
      <c r="AE14" s="21">
        <v>500</v>
      </c>
      <c r="AF14" s="21">
        <v>4700</v>
      </c>
      <c r="AG14" s="21">
        <v>0</v>
      </c>
      <c r="AH14" s="21">
        <v>1360</v>
      </c>
      <c r="AI14" s="55"/>
      <c r="AJ14" s="21">
        <v>0</v>
      </c>
      <c r="AK14" s="21">
        <v>104610</v>
      </c>
      <c r="AL14" s="55"/>
      <c r="AM14" s="55"/>
      <c r="AN14" s="55"/>
      <c r="AO14" s="55">
        <v>11680</v>
      </c>
      <c r="AP14" s="18">
        <f t="shared" si="3"/>
        <v>388510</v>
      </c>
      <c r="AQ14" s="38">
        <f t="shared" si="0"/>
        <v>0.8293698232431048</v>
      </c>
      <c r="AR14" s="43">
        <f t="shared" si="1"/>
        <v>468440</v>
      </c>
    </row>
    <row r="15" spans="1:44" ht="12.75">
      <c r="A15" s="16" t="s">
        <v>8</v>
      </c>
      <c r="B15" s="21">
        <v>100850</v>
      </c>
      <c r="C15" s="17">
        <f t="shared" si="2"/>
        <v>100850</v>
      </c>
      <c r="D15" s="21">
        <v>0</v>
      </c>
      <c r="E15" s="21">
        <v>39880</v>
      </c>
      <c r="F15" s="55"/>
      <c r="G15" s="55"/>
      <c r="H15" s="21">
        <v>0</v>
      </c>
      <c r="I15" s="21">
        <v>31340</v>
      </c>
      <c r="J15" s="55"/>
      <c r="K15" s="21"/>
      <c r="L15" s="55"/>
      <c r="M15" s="55"/>
      <c r="N15" s="21">
        <v>0</v>
      </c>
      <c r="O15" s="55"/>
      <c r="P15" s="21"/>
      <c r="Q15" s="55"/>
      <c r="R15" s="55"/>
      <c r="S15" s="21">
        <v>50640</v>
      </c>
      <c r="T15" s="55"/>
      <c r="U15" s="21">
        <v>139820</v>
      </c>
      <c r="V15" s="55"/>
      <c r="W15" s="55"/>
      <c r="X15" s="21">
        <v>1020</v>
      </c>
      <c r="Y15" s="55"/>
      <c r="Z15" s="55"/>
      <c r="AA15" s="21">
        <v>0</v>
      </c>
      <c r="AB15" s="55"/>
      <c r="AC15" s="55"/>
      <c r="AD15" s="21"/>
      <c r="AE15" s="21"/>
      <c r="AF15" s="21">
        <v>5500</v>
      </c>
      <c r="AG15" s="21">
        <v>0</v>
      </c>
      <c r="AH15" s="21">
        <v>1140</v>
      </c>
      <c r="AI15" s="55"/>
      <c r="AJ15" s="21">
        <v>10080</v>
      </c>
      <c r="AK15" s="21">
        <v>44100</v>
      </c>
      <c r="AL15" s="55"/>
      <c r="AM15" s="55"/>
      <c r="AN15" s="55"/>
      <c r="AO15" s="55">
        <v>4860</v>
      </c>
      <c r="AP15" s="18">
        <f t="shared" si="3"/>
        <v>328380</v>
      </c>
      <c r="AQ15" s="38">
        <f t="shared" si="0"/>
        <v>0.7650443817999674</v>
      </c>
      <c r="AR15" s="43">
        <f t="shared" si="1"/>
        <v>429230</v>
      </c>
    </row>
    <row r="16" spans="1:44" ht="12.75">
      <c r="A16" s="16" t="s">
        <v>9</v>
      </c>
      <c r="B16" s="21">
        <v>95890</v>
      </c>
      <c r="C16" s="17">
        <f t="shared" si="2"/>
        <v>95890</v>
      </c>
      <c r="D16" s="21">
        <v>0</v>
      </c>
      <c r="E16" s="21">
        <v>51460</v>
      </c>
      <c r="F16" s="55"/>
      <c r="G16" s="55"/>
      <c r="H16" s="21">
        <v>0</v>
      </c>
      <c r="I16" s="21">
        <v>47700</v>
      </c>
      <c r="J16" s="55"/>
      <c r="K16" s="21"/>
      <c r="L16" s="55"/>
      <c r="M16" s="55"/>
      <c r="N16" s="21">
        <v>0</v>
      </c>
      <c r="O16" s="55"/>
      <c r="P16" s="21"/>
      <c r="Q16" s="55"/>
      <c r="R16" s="55"/>
      <c r="S16" s="21">
        <v>49440</v>
      </c>
      <c r="T16" s="55"/>
      <c r="U16" s="21">
        <v>158200</v>
      </c>
      <c r="V16" s="55"/>
      <c r="W16" s="55"/>
      <c r="X16" s="21">
        <v>0</v>
      </c>
      <c r="Y16" s="55"/>
      <c r="Z16" s="55"/>
      <c r="AA16" s="21">
        <v>110</v>
      </c>
      <c r="AB16" s="55"/>
      <c r="AC16" s="55"/>
      <c r="AD16" s="21"/>
      <c r="AE16" s="21"/>
      <c r="AF16" s="21">
        <v>5780</v>
      </c>
      <c r="AG16" s="21">
        <v>1900</v>
      </c>
      <c r="AH16" s="21">
        <v>1100</v>
      </c>
      <c r="AI16" s="55"/>
      <c r="AJ16" s="21">
        <v>0</v>
      </c>
      <c r="AK16" s="21">
        <v>71940</v>
      </c>
      <c r="AL16" s="55"/>
      <c r="AM16" s="55"/>
      <c r="AN16" s="55"/>
      <c r="AO16" s="55">
        <v>7340</v>
      </c>
      <c r="AP16" s="18">
        <f t="shared" si="3"/>
        <v>394970</v>
      </c>
      <c r="AQ16" s="38">
        <f t="shared" si="0"/>
        <v>0.8046489834168602</v>
      </c>
      <c r="AR16" s="43">
        <f t="shared" si="1"/>
        <v>490860</v>
      </c>
    </row>
    <row r="17" spans="1:44" ht="12.75">
      <c r="A17" s="16" t="s">
        <v>10</v>
      </c>
      <c r="B17" s="21">
        <v>94140</v>
      </c>
      <c r="C17" s="17">
        <f t="shared" si="2"/>
        <v>94140</v>
      </c>
      <c r="D17" s="21">
        <v>0</v>
      </c>
      <c r="E17" s="21">
        <v>39980</v>
      </c>
      <c r="F17" s="55"/>
      <c r="G17" s="55"/>
      <c r="H17" s="21">
        <v>0</v>
      </c>
      <c r="I17" s="21">
        <v>27260</v>
      </c>
      <c r="J17" s="55"/>
      <c r="K17" s="21">
        <v>540</v>
      </c>
      <c r="L17" s="55"/>
      <c r="M17" s="55"/>
      <c r="N17" s="21">
        <v>0</v>
      </c>
      <c r="O17" s="55"/>
      <c r="P17" s="21"/>
      <c r="Q17" s="55"/>
      <c r="R17" s="55"/>
      <c r="S17" s="21">
        <v>59090</v>
      </c>
      <c r="T17" s="55"/>
      <c r="U17" s="21">
        <v>46960</v>
      </c>
      <c r="V17" s="55"/>
      <c r="W17" s="55"/>
      <c r="X17" s="21">
        <v>0</v>
      </c>
      <c r="Y17" s="55"/>
      <c r="Z17" s="55"/>
      <c r="AA17" s="21">
        <v>120</v>
      </c>
      <c r="AB17" s="55"/>
      <c r="AC17" s="55"/>
      <c r="AD17" s="21">
        <v>1460</v>
      </c>
      <c r="AE17" s="21"/>
      <c r="AF17" s="21">
        <v>5160</v>
      </c>
      <c r="AG17" s="21">
        <v>0</v>
      </c>
      <c r="AH17" s="21">
        <v>1780</v>
      </c>
      <c r="AI17" s="55"/>
      <c r="AJ17" s="21">
        <v>0</v>
      </c>
      <c r="AK17" s="21">
        <v>60120</v>
      </c>
      <c r="AL17" s="55"/>
      <c r="AM17" s="55">
        <v>10</v>
      </c>
      <c r="AN17" s="55">
        <v>460</v>
      </c>
      <c r="AO17" s="55">
        <v>2180</v>
      </c>
      <c r="AP17" s="18">
        <f t="shared" si="3"/>
        <v>245120</v>
      </c>
      <c r="AQ17" s="38">
        <f t="shared" si="0"/>
        <v>0.7225137063019513</v>
      </c>
      <c r="AR17" s="43">
        <f t="shared" si="1"/>
        <v>339260</v>
      </c>
    </row>
    <row r="18" spans="1:44" ht="12.75">
      <c r="A18" s="16" t="s">
        <v>11</v>
      </c>
      <c r="B18" s="21">
        <v>94520</v>
      </c>
      <c r="C18" s="17">
        <f t="shared" si="2"/>
        <v>94520</v>
      </c>
      <c r="D18" s="21">
        <v>0</v>
      </c>
      <c r="E18" s="21">
        <v>34140</v>
      </c>
      <c r="F18" s="55"/>
      <c r="G18" s="55"/>
      <c r="H18" s="21">
        <v>0</v>
      </c>
      <c r="I18" s="21">
        <v>29600</v>
      </c>
      <c r="J18" s="55"/>
      <c r="K18" s="21"/>
      <c r="L18" s="55"/>
      <c r="M18" s="55"/>
      <c r="N18" s="21">
        <v>0</v>
      </c>
      <c r="O18" s="55"/>
      <c r="P18" s="21"/>
      <c r="Q18" s="55"/>
      <c r="R18" s="55"/>
      <c r="S18" s="21">
        <v>67640</v>
      </c>
      <c r="T18" s="55"/>
      <c r="U18" s="21">
        <v>125660</v>
      </c>
      <c r="V18" s="55"/>
      <c r="W18" s="55"/>
      <c r="X18" s="21">
        <v>0</v>
      </c>
      <c r="Y18" s="55"/>
      <c r="Z18" s="55"/>
      <c r="AA18" s="21">
        <v>0</v>
      </c>
      <c r="AB18" s="55"/>
      <c r="AC18" s="55"/>
      <c r="AD18" s="21"/>
      <c r="AE18" s="21"/>
      <c r="AF18" s="21">
        <v>2300</v>
      </c>
      <c r="AG18" s="21">
        <v>1500</v>
      </c>
      <c r="AH18" s="21"/>
      <c r="AI18" s="55"/>
      <c r="AJ18" s="21">
        <v>0</v>
      </c>
      <c r="AK18" s="21">
        <v>37540</v>
      </c>
      <c r="AL18" s="55"/>
      <c r="AM18" s="55"/>
      <c r="AN18" s="55"/>
      <c r="AO18" s="64">
        <v>4100</v>
      </c>
      <c r="AP18" s="18">
        <f t="shared" si="3"/>
        <v>302480</v>
      </c>
      <c r="AQ18" s="38">
        <f t="shared" si="0"/>
        <v>0.7619143576826196</v>
      </c>
      <c r="AR18" s="43">
        <f t="shared" si="1"/>
        <v>397000</v>
      </c>
    </row>
    <row r="19" spans="1:44" ht="12.75">
      <c r="A19" s="16" t="s">
        <v>12</v>
      </c>
      <c r="B19" s="21">
        <v>79660</v>
      </c>
      <c r="C19" s="17">
        <f t="shared" si="2"/>
        <v>79660</v>
      </c>
      <c r="D19" s="21">
        <v>4600</v>
      </c>
      <c r="E19" s="21">
        <v>48260</v>
      </c>
      <c r="F19" s="55"/>
      <c r="G19" s="55"/>
      <c r="H19" s="21">
        <v>0</v>
      </c>
      <c r="I19" s="21">
        <v>31360</v>
      </c>
      <c r="J19" s="55">
        <v>40</v>
      </c>
      <c r="K19" s="21"/>
      <c r="L19" s="55"/>
      <c r="M19" s="55"/>
      <c r="N19" s="21">
        <v>0</v>
      </c>
      <c r="O19" s="55"/>
      <c r="P19" s="21">
        <v>10120</v>
      </c>
      <c r="Q19" s="55"/>
      <c r="R19" s="55"/>
      <c r="S19" s="21">
        <v>50420</v>
      </c>
      <c r="T19" s="55"/>
      <c r="U19" s="21">
        <v>139000</v>
      </c>
      <c r="V19" s="55"/>
      <c r="W19" s="55"/>
      <c r="X19" s="21">
        <v>2440</v>
      </c>
      <c r="Y19" s="55">
        <v>140</v>
      </c>
      <c r="Z19" s="55"/>
      <c r="AA19" s="21">
        <v>0</v>
      </c>
      <c r="AB19" s="55"/>
      <c r="AC19" s="55"/>
      <c r="AD19" s="21">
        <v>840</v>
      </c>
      <c r="AE19" s="21"/>
      <c r="AF19" s="21">
        <v>7740</v>
      </c>
      <c r="AG19" s="21">
        <v>1200</v>
      </c>
      <c r="AH19" s="21">
        <v>1820</v>
      </c>
      <c r="AI19" s="55"/>
      <c r="AJ19" s="21">
        <v>12340</v>
      </c>
      <c r="AK19" s="21">
        <v>42000</v>
      </c>
      <c r="AL19" s="55"/>
      <c r="AM19" s="55">
        <v>30</v>
      </c>
      <c r="AN19" s="55">
        <v>220</v>
      </c>
      <c r="AO19" s="64">
        <v>6700</v>
      </c>
      <c r="AP19" s="18">
        <f t="shared" si="3"/>
        <v>359270</v>
      </c>
      <c r="AQ19" s="38">
        <f t="shared" si="0"/>
        <v>0.8185132025607728</v>
      </c>
      <c r="AR19" s="43">
        <f t="shared" si="1"/>
        <v>438930</v>
      </c>
    </row>
    <row r="20" spans="1:44" ht="12.75">
      <c r="A20" s="16" t="s">
        <v>13</v>
      </c>
      <c r="B20" s="21">
        <v>112870</v>
      </c>
      <c r="C20" s="17">
        <f t="shared" si="2"/>
        <v>112870</v>
      </c>
      <c r="D20" s="21">
        <v>6740</v>
      </c>
      <c r="E20" s="21">
        <v>35480</v>
      </c>
      <c r="F20" s="55"/>
      <c r="G20" s="55"/>
      <c r="H20" s="21">
        <v>0</v>
      </c>
      <c r="I20" s="21">
        <v>27520</v>
      </c>
      <c r="J20" s="55"/>
      <c r="K20" s="21"/>
      <c r="L20" s="55"/>
      <c r="M20" s="55"/>
      <c r="N20" s="21">
        <v>0</v>
      </c>
      <c r="O20" s="55"/>
      <c r="P20" s="21"/>
      <c r="Q20" s="55"/>
      <c r="R20" s="55"/>
      <c r="S20" s="21">
        <v>46680</v>
      </c>
      <c r="T20" s="55"/>
      <c r="U20" s="21">
        <v>153110</v>
      </c>
      <c r="V20" s="55"/>
      <c r="W20" s="55"/>
      <c r="X20" s="21">
        <v>0</v>
      </c>
      <c r="Y20" s="55"/>
      <c r="Z20" s="55"/>
      <c r="AA20" s="21">
        <v>140</v>
      </c>
      <c r="AB20" s="55"/>
      <c r="AC20" s="55"/>
      <c r="AD20" s="21"/>
      <c r="AE20" s="21"/>
      <c r="AF20" s="21">
        <v>6040</v>
      </c>
      <c r="AG20" s="21">
        <v>0</v>
      </c>
      <c r="AH20" s="21">
        <v>2060</v>
      </c>
      <c r="AI20" s="55"/>
      <c r="AJ20" s="21">
        <v>0</v>
      </c>
      <c r="AK20" s="21">
        <v>48660</v>
      </c>
      <c r="AL20" s="55"/>
      <c r="AM20" s="55"/>
      <c r="AN20" s="55"/>
      <c r="AO20" s="64">
        <v>3940</v>
      </c>
      <c r="AP20" s="18">
        <f t="shared" si="3"/>
        <v>330370</v>
      </c>
      <c r="AQ20" s="38">
        <f t="shared" si="0"/>
        <v>0.7453524050175977</v>
      </c>
      <c r="AR20" s="43">
        <f t="shared" si="1"/>
        <v>443240</v>
      </c>
    </row>
    <row r="21" spans="1:44" ht="12.75">
      <c r="A21" s="16"/>
      <c r="B21" s="21"/>
      <c r="C21" s="19"/>
      <c r="D21" s="21"/>
      <c r="E21" s="21"/>
      <c r="F21" s="55"/>
      <c r="G21" s="55"/>
      <c r="H21" s="21"/>
      <c r="I21" s="21"/>
      <c r="J21" s="55"/>
      <c r="K21" s="26"/>
      <c r="L21" s="55"/>
      <c r="M21" s="55"/>
      <c r="N21" s="21"/>
      <c r="O21" s="55"/>
      <c r="P21" s="26"/>
      <c r="Q21" s="55"/>
      <c r="R21" s="55"/>
      <c r="S21" s="32"/>
      <c r="T21" s="55"/>
      <c r="U21" s="21"/>
      <c r="V21" s="55"/>
      <c r="W21" s="55"/>
      <c r="X21" s="21"/>
      <c r="Y21" s="55"/>
      <c r="Z21" s="55"/>
      <c r="AA21" s="26"/>
      <c r="AB21" s="55"/>
      <c r="AC21" s="55"/>
      <c r="AD21" s="21"/>
      <c r="AE21" s="21"/>
      <c r="AF21" s="21"/>
      <c r="AG21" s="21"/>
      <c r="AH21" s="21"/>
      <c r="AI21" s="55"/>
      <c r="AJ21" s="21"/>
      <c r="AK21" s="21"/>
      <c r="AL21" s="55"/>
      <c r="AM21" s="55"/>
      <c r="AN21" s="55"/>
      <c r="AO21" s="55"/>
      <c r="AP21" s="19"/>
      <c r="AQ21" s="39"/>
      <c r="AR21" s="41"/>
    </row>
    <row r="22" spans="1:44" ht="13.5" thickBot="1">
      <c r="A22" s="20" t="s">
        <v>19</v>
      </c>
      <c r="B22" s="21">
        <f>SUM(B9:B20)</f>
        <v>1312678</v>
      </c>
      <c r="C22" s="17">
        <f t="shared" si="2"/>
        <v>1312678</v>
      </c>
      <c r="D22" s="21">
        <f>SUM(D9:D21)</f>
        <v>66960</v>
      </c>
      <c r="E22" s="21">
        <f aca="true" t="shared" si="4" ref="E22:AO22">SUM(E9:E21)</f>
        <v>459320</v>
      </c>
      <c r="F22" s="21">
        <f t="shared" si="4"/>
        <v>0</v>
      </c>
      <c r="G22" s="21">
        <f t="shared" si="4"/>
        <v>0</v>
      </c>
      <c r="H22" s="21">
        <f t="shared" si="4"/>
        <v>11900</v>
      </c>
      <c r="I22" s="21">
        <f t="shared" si="4"/>
        <v>336926</v>
      </c>
      <c r="J22" s="21">
        <f t="shared" si="4"/>
        <v>40</v>
      </c>
      <c r="K22" s="21">
        <f t="shared" si="4"/>
        <v>1480</v>
      </c>
      <c r="L22" s="21">
        <f t="shared" si="4"/>
        <v>0</v>
      </c>
      <c r="M22" s="21">
        <f t="shared" si="4"/>
        <v>0</v>
      </c>
      <c r="N22" s="21">
        <f t="shared" si="4"/>
        <v>7060</v>
      </c>
      <c r="O22" s="21">
        <f t="shared" si="4"/>
        <v>0</v>
      </c>
      <c r="P22" s="21">
        <f t="shared" si="4"/>
        <v>16260</v>
      </c>
      <c r="Q22" s="21">
        <f t="shared" si="4"/>
        <v>0</v>
      </c>
      <c r="R22" s="21">
        <f t="shared" si="4"/>
        <v>0</v>
      </c>
      <c r="S22" s="21">
        <f t="shared" si="4"/>
        <v>539890</v>
      </c>
      <c r="T22" s="21">
        <f t="shared" si="4"/>
        <v>0</v>
      </c>
      <c r="U22" s="21">
        <f t="shared" si="4"/>
        <v>1535270</v>
      </c>
      <c r="V22" s="21">
        <f t="shared" si="4"/>
        <v>0</v>
      </c>
      <c r="W22" s="21">
        <f t="shared" si="4"/>
        <v>0</v>
      </c>
      <c r="X22" s="21">
        <f t="shared" si="4"/>
        <v>7040</v>
      </c>
      <c r="Y22" s="21">
        <f t="shared" si="4"/>
        <v>140</v>
      </c>
      <c r="Z22" s="21">
        <f t="shared" si="4"/>
        <v>0</v>
      </c>
      <c r="AA22" s="21">
        <f t="shared" si="4"/>
        <v>370</v>
      </c>
      <c r="AB22" s="21">
        <f t="shared" si="4"/>
        <v>0</v>
      </c>
      <c r="AC22" s="21">
        <f t="shared" si="4"/>
        <v>0</v>
      </c>
      <c r="AD22" s="21">
        <f t="shared" si="4"/>
        <v>7740</v>
      </c>
      <c r="AE22" s="21">
        <f t="shared" si="4"/>
        <v>500</v>
      </c>
      <c r="AF22" s="21">
        <f t="shared" si="4"/>
        <v>62060</v>
      </c>
      <c r="AG22" s="21">
        <f t="shared" si="4"/>
        <v>8600</v>
      </c>
      <c r="AH22" s="21">
        <f t="shared" si="4"/>
        <v>17180</v>
      </c>
      <c r="AI22" s="21">
        <f t="shared" si="4"/>
        <v>0</v>
      </c>
      <c r="AJ22" s="21">
        <f t="shared" si="4"/>
        <v>37820</v>
      </c>
      <c r="AK22" s="21">
        <f t="shared" si="4"/>
        <v>572650</v>
      </c>
      <c r="AL22" s="21">
        <f t="shared" si="4"/>
        <v>0</v>
      </c>
      <c r="AM22" s="21">
        <f t="shared" si="4"/>
        <v>40</v>
      </c>
      <c r="AN22" s="21">
        <f t="shared" si="4"/>
        <v>680</v>
      </c>
      <c r="AO22" s="21">
        <f t="shared" si="4"/>
        <v>77680</v>
      </c>
      <c r="AP22" s="23">
        <f>SUM(AP9:AP21)</f>
        <v>3767606</v>
      </c>
      <c r="AQ22" s="40">
        <f>AP22/(C22+AP22)</f>
        <v>0.7416132641403512</v>
      </c>
      <c r="AR22" s="44">
        <f>C22+AP22</f>
        <v>5080284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R22"/>
  <sheetViews>
    <sheetView zoomScale="90" zoomScaleNormal="90" zoomScalePageLayoutView="0" workbookViewId="0" topLeftCell="A1">
      <pane xSplit="1" topLeftCell="B1" activePane="topRight" state="frozen"/>
      <selection pane="topLeft" activeCell="A1" sqref="A1"/>
      <selection pane="topRight" activeCell="V22" sqref="V22"/>
    </sheetView>
  </sheetViews>
  <sheetFormatPr defaultColWidth="9.140625" defaultRowHeight="12.75"/>
  <cols>
    <col min="2" max="2" width="14.421875" style="0" customWidth="1"/>
    <col min="3" max="3" width="12.28125" style="0" customWidth="1"/>
    <col min="4" max="4" width="10.140625" style="0" customWidth="1"/>
    <col min="6" max="9" width="9.7109375" style="0" bestFit="1" customWidth="1"/>
    <col min="10" max="12" width="10.28125" style="0" customWidth="1"/>
    <col min="13" max="13" width="9.7109375" style="0" bestFit="1" customWidth="1"/>
    <col min="14" max="14" width="11.8515625" style="0" customWidth="1"/>
    <col min="15" max="15" width="9.28125" style="0" bestFit="1" customWidth="1"/>
    <col min="16" max="16" width="10.57421875" style="0" customWidth="1"/>
    <col min="17" max="17" width="10.421875" style="0" customWidth="1"/>
    <col min="18" max="18" width="8.28125" style="0" customWidth="1"/>
    <col min="19" max="19" width="9.28125" style="0" bestFit="1" customWidth="1"/>
    <col min="20" max="20" width="9.28125" style="0" customWidth="1"/>
    <col min="21" max="21" width="9.28125" style="0" bestFit="1" customWidth="1"/>
    <col min="22" max="22" width="10.8515625" style="0" customWidth="1"/>
    <col min="23" max="23" width="12.57421875" style="0" customWidth="1"/>
    <col min="25" max="26" width="10.140625" style="0" customWidth="1"/>
  </cols>
  <sheetData>
    <row r="1" spans="1:26" ht="33">
      <c r="A1" s="2"/>
      <c r="B1" s="3" t="s">
        <v>15</v>
      </c>
      <c r="C1" s="4">
        <v>6.46</v>
      </c>
      <c r="E1" s="56" t="s">
        <v>98</v>
      </c>
      <c r="F1" s="5"/>
      <c r="G1" s="24"/>
      <c r="H1" s="24"/>
      <c r="I1" s="24"/>
      <c r="J1" s="24"/>
      <c r="K1" s="24"/>
      <c r="L1" s="24"/>
      <c r="M1" s="24"/>
      <c r="N1" s="2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>
      <c r="A2" s="7"/>
      <c r="B2" s="8" t="s">
        <v>0</v>
      </c>
      <c r="C2" s="9">
        <v>20069</v>
      </c>
      <c r="E2" s="5"/>
      <c r="F2" s="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2:26" ht="12.75">
      <c r="B3" s="10" t="s">
        <v>27</v>
      </c>
      <c r="C3" s="30" t="e">
        <f>C4/C2</f>
        <v>#REF!</v>
      </c>
      <c r="E3" s="5"/>
      <c r="F3" s="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>
      <c r="A4" s="7"/>
      <c r="B4" s="10" t="s">
        <v>16</v>
      </c>
      <c r="C4" s="9" t="e">
        <f>#REF!+#REF!</f>
        <v>#REF!</v>
      </c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>
      <c r="A5" s="7"/>
      <c r="B5" s="10" t="s">
        <v>22</v>
      </c>
      <c r="C5" s="9" t="e">
        <f>#REF!</f>
        <v>#REF!</v>
      </c>
      <c r="E5" s="5"/>
      <c r="F5" s="5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>
      <c r="A6" s="7"/>
      <c r="B6" s="10" t="s">
        <v>17</v>
      </c>
      <c r="C6" s="9" t="e">
        <f>#REF!</f>
        <v>#REF!</v>
      </c>
      <c r="E6" s="5"/>
      <c r="F6" s="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thickBot="1">
      <c r="A7" s="7"/>
      <c r="B7" s="11" t="s">
        <v>1</v>
      </c>
      <c r="C7" s="12" t="e">
        <f>C6/C4</f>
        <v>#REF!</v>
      </c>
      <c r="E7" s="5"/>
      <c r="F7" s="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44" ht="58.5" customHeight="1">
      <c r="A8" s="6" t="s">
        <v>35</v>
      </c>
      <c r="B8" s="13" t="s">
        <v>31</v>
      </c>
      <c r="C8" s="14" t="s">
        <v>18</v>
      </c>
      <c r="D8" s="28" t="s">
        <v>46</v>
      </c>
      <c r="E8" s="28" t="s">
        <v>47</v>
      </c>
      <c r="F8" s="28" t="s">
        <v>38</v>
      </c>
      <c r="G8" s="28" t="s">
        <v>73</v>
      </c>
      <c r="H8" s="28" t="s">
        <v>49</v>
      </c>
      <c r="I8" s="28" t="s">
        <v>50</v>
      </c>
      <c r="J8" s="28" t="s">
        <v>40</v>
      </c>
      <c r="K8" s="28" t="s">
        <v>48</v>
      </c>
      <c r="L8" s="28" t="s">
        <v>76</v>
      </c>
      <c r="M8" s="28" t="s">
        <v>41</v>
      </c>
      <c r="N8" s="28" t="s">
        <v>44</v>
      </c>
      <c r="O8" s="28" t="s">
        <v>68</v>
      </c>
      <c r="P8" s="28" t="s">
        <v>42</v>
      </c>
      <c r="Q8" s="28" t="s">
        <v>43</v>
      </c>
      <c r="R8" s="28" t="s">
        <v>45</v>
      </c>
      <c r="S8" s="28" t="s">
        <v>51</v>
      </c>
      <c r="T8" s="28" t="s">
        <v>82</v>
      </c>
      <c r="U8" s="28" t="s">
        <v>52</v>
      </c>
      <c r="V8" s="28" t="s">
        <v>54</v>
      </c>
      <c r="W8" s="28" t="s">
        <v>69</v>
      </c>
      <c r="X8" s="28" t="s">
        <v>55</v>
      </c>
      <c r="Y8" s="28" t="s">
        <v>56</v>
      </c>
      <c r="Z8" s="29" t="s">
        <v>72</v>
      </c>
      <c r="AA8" s="28" t="s">
        <v>57</v>
      </c>
      <c r="AB8" s="28" t="s">
        <v>60</v>
      </c>
      <c r="AC8" s="28" t="s">
        <v>61</v>
      </c>
      <c r="AD8" s="28" t="s">
        <v>58</v>
      </c>
      <c r="AE8" s="28" t="s">
        <v>59</v>
      </c>
      <c r="AF8" s="28" t="s">
        <v>67</v>
      </c>
      <c r="AG8" s="28" t="s">
        <v>62</v>
      </c>
      <c r="AH8" s="29" t="s">
        <v>63</v>
      </c>
      <c r="AI8" s="28" t="s">
        <v>53</v>
      </c>
      <c r="AJ8" s="29" t="s">
        <v>64</v>
      </c>
      <c r="AK8" s="29" t="s">
        <v>65</v>
      </c>
      <c r="AL8" s="29" t="s">
        <v>37</v>
      </c>
      <c r="AM8" s="52" t="s">
        <v>78</v>
      </c>
      <c r="AN8" s="28" t="s">
        <v>86</v>
      </c>
      <c r="AO8" s="49" t="s">
        <v>66</v>
      </c>
      <c r="AP8" s="15" t="s">
        <v>20</v>
      </c>
      <c r="AQ8" s="37" t="s">
        <v>14</v>
      </c>
      <c r="AR8" s="42" t="s">
        <v>30</v>
      </c>
    </row>
    <row r="9" spans="1:44" ht="12.75">
      <c r="A9" s="16" t="s">
        <v>2</v>
      </c>
      <c r="B9" s="21">
        <v>244360</v>
      </c>
      <c r="C9" s="17">
        <f>B9</f>
        <v>244360</v>
      </c>
      <c r="D9" s="21">
        <v>34380</v>
      </c>
      <c r="E9" s="21">
        <v>30400</v>
      </c>
      <c r="F9" s="55"/>
      <c r="G9" s="55"/>
      <c r="H9" s="21">
        <v>0</v>
      </c>
      <c r="I9" s="21">
        <v>45920</v>
      </c>
      <c r="J9" s="55"/>
      <c r="K9" s="55"/>
      <c r="L9" s="55"/>
      <c r="M9" s="55"/>
      <c r="N9" s="21">
        <v>0</v>
      </c>
      <c r="O9" s="55"/>
      <c r="P9" s="55"/>
      <c r="Q9" s="55"/>
      <c r="R9" s="55"/>
      <c r="S9" s="21">
        <v>32960</v>
      </c>
      <c r="T9" s="55"/>
      <c r="U9" s="21">
        <v>151360</v>
      </c>
      <c r="V9" s="21">
        <v>3420</v>
      </c>
      <c r="W9" s="55"/>
      <c r="X9" s="21">
        <v>1300</v>
      </c>
      <c r="Y9" s="55"/>
      <c r="Z9" s="55"/>
      <c r="AA9" s="55"/>
      <c r="AB9" s="55"/>
      <c r="AC9" s="55"/>
      <c r="AD9" s="55"/>
      <c r="AE9" s="55"/>
      <c r="AF9" s="21">
        <v>2240</v>
      </c>
      <c r="AG9" s="21">
        <v>860</v>
      </c>
      <c r="AH9" s="55"/>
      <c r="AI9" s="55"/>
      <c r="AJ9" s="21">
        <v>37780</v>
      </c>
      <c r="AK9" s="21">
        <v>0</v>
      </c>
      <c r="AL9" s="55"/>
      <c r="AM9" s="55"/>
      <c r="AN9" s="55"/>
      <c r="AO9" s="21">
        <v>3460</v>
      </c>
      <c r="AP9" s="18">
        <f>SUM(D9:AO9)</f>
        <v>344080</v>
      </c>
      <c r="AQ9" s="38">
        <f aca="true" t="shared" si="0" ref="AQ9:AQ20">AP9/(C9+AP9)</f>
        <v>0.5847325130854463</v>
      </c>
      <c r="AR9" s="43">
        <f aca="true" t="shared" si="1" ref="AR9:AR20">C9+AP9</f>
        <v>588440</v>
      </c>
    </row>
    <row r="10" spans="1:44" ht="12.75">
      <c r="A10" s="16" t="s">
        <v>3</v>
      </c>
      <c r="B10" s="21">
        <v>108460</v>
      </c>
      <c r="C10" s="17">
        <f aca="true" t="shared" si="2" ref="C10:C22">B10</f>
        <v>108460</v>
      </c>
      <c r="D10" s="21">
        <v>25200</v>
      </c>
      <c r="E10" s="21">
        <v>39780</v>
      </c>
      <c r="F10" s="55"/>
      <c r="G10" s="55"/>
      <c r="H10" s="21">
        <v>0</v>
      </c>
      <c r="I10" s="21">
        <v>35440</v>
      </c>
      <c r="J10" s="55"/>
      <c r="K10" s="55"/>
      <c r="L10" s="55"/>
      <c r="M10" s="55"/>
      <c r="N10" s="21">
        <v>19700</v>
      </c>
      <c r="O10" s="55"/>
      <c r="P10" s="55"/>
      <c r="Q10" s="55"/>
      <c r="R10" s="55"/>
      <c r="S10" s="21">
        <v>40580</v>
      </c>
      <c r="T10" s="55"/>
      <c r="U10" s="21">
        <v>185740</v>
      </c>
      <c r="V10" s="21">
        <v>2580</v>
      </c>
      <c r="W10" s="55"/>
      <c r="X10" s="21">
        <v>0</v>
      </c>
      <c r="Y10" s="55"/>
      <c r="Z10" s="55"/>
      <c r="AA10" s="55"/>
      <c r="AB10" s="55"/>
      <c r="AC10" s="55"/>
      <c r="AD10" s="55"/>
      <c r="AE10" s="55"/>
      <c r="AF10" s="21">
        <v>9380</v>
      </c>
      <c r="AG10" s="21">
        <v>380</v>
      </c>
      <c r="AH10" s="55"/>
      <c r="AI10" s="55"/>
      <c r="AJ10" s="21">
        <v>0</v>
      </c>
      <c r="AK10" s="21">
        <v>2680</v>
      </c>
      <c r="AL10" s="55"/>
      <c r="AM10" s="55"/>
      <c r="AN10" s="55"/>
      <c r="AO10" s="21">
        <v>6860</v>
      </c>
      <c r="AP10" s="18">
        <f aca="true" t="shared" si="3" ref="AP10:AP20">SUM(D10:AO10)</f>
        <v>368320</v>
      </c>
      <c r="AQ10" s="38">
        <f t="shared" si="0"/>
        <v>0.7725156256554385</v>
      </c>
      <c r="AR10" s="43">
        <f t="shared" si="1"/>
        <v>476780</v>
      </c>
    </row>
    <row r="11" spans="1:44" ht="15">
      <c r="A11" s="16" t="s">
        <v>4</v>
      </c>
      <c r="B11" s="21">
        <v>162760</v>
      </c>
      <c r="C11" s="17">
        <f t="shared" si="2"/>
        <v>162760</v>
      </c>
      <c r="D11" s="21">
        <v>35340</v>
      </c>
      <c r="E11" s="21">
        <v>53180</v>
      </c>
      <c r="F11" s="55"/>
      <c r="G11" s="73"/>
      <c r="H11" s="21"/>
      <c r="I11" s="21">
        <v>36520</v>
      </c>
      <c r="J11" s="55"/>
      <c r="K11" s="55"/>
      <c r="L11" s="55"/>
      <c r="M11" s="55"/>
      <c r="N11" s="21">
        <v>0</v>
      </c>
      <c r="O11" s="55"/>
      <c r="P11" s="55"/>
      <c r="Q11" s="55"/>
      <c r="R11" s="55"/>
      <c r="S11" s="21">
        <v>65060</v>
      </c>
      <c r="T11" s="55"/>
      <c r="U11" s="21">
        <v>225960</v>
      </c>
      <c r="V11" s="21">
        <v>2300</v>
      </c>
      <c r="W11" s="55"/>
      <c r="X11" s="21">
        <v>580</v>
      </c>
      <c r="Y11" s="55"/>
      <c r="Z11" s="55"/>
      <c r="AA11" s="55"/>
      <c r="AB11" s="55"/>
      <c r="AC11" s="55"/>
      <c r="AD11" s="55"/>
      <c r="AE11" s="55"/>
      <c r="AF11" s="21">
        <v>4100</v>
      </c>
      <c r="AG11" s="21">
        <v>300</v>
      </c>
      <c r="AH11" s="55"/>
      <c r="AI11" s="55"/>
      <c r="AJ11" s="21">
        <v>45640</v>
      </c>
      <c r="AK11" s="21">
        <v>6720</v>
      </c>
      <c r="AL11" s="55"/>
      <c r="AM11" s="55"/>
      <c r="AN11" s="55"/>
      <c r="AO11" s="21">
        <v>8020</v>
      </c>
      <c r="AP11" s="18">
        <f t="shared" si="3"/>
        <v>483720</v>
      </c>
      <c r="AQ11" s="38">
        <f t="shared" si="0"/>
        <v>0.748236604380646</v>
      </c>
      <c r="AR11" s="43">
        <f t="shared" si="1"/>
        <v>646480</v>
      </c>
    </row>
    <row r="12" spans="1:44" ht="15">
      <c r="A12" s="16" t="s">
        <v>5</v>
      </c>
      <c r="B12" s="21">
        <v>120280</v>
      </c>
      <c r="C12" s="17">
        <f t="shared" si="2"/>
        <v>120280</v>
      </c>
      <c r="D12" s="21">
        <v>20420</v>
      </c>
      <c r="E12" s="21">
        <v>50380</v>
      </c>
      <c r="F12" s="55"/>
      <c r="G12" s="73"/>
      <c r="H12" s="21"/>
      <c r="I12" s="21">
        <v>36480</v>
      </c>
      <c r="J12" s="55"/>
      <c r="K12" s="55"/>
      <c r="L12" s="55"/>
      <c r="M12" s="55"/>
      <c r="N12" s="21">
        <v>0</v>
      </c>
      <c r="O12" s="55"/>
      <c r="P12" s="55"/>
      <c r="Q12" s="55"/>
      <c r="R12" s="55"/>
      <c r="S12" s="21">
        <v>50560</v>
      </c>
      <c r="T12" s="55"/>
      <c r="U12" s="21">
        <v>240100</v>
      </c>
      <c r="V12" s="21">
        <v>2680</v>
      </c>
      <c r="W12" s="55"/>
      <c r="X12" s="21">
        <v>0</v>
      </c>
      <c r="Y12" s="55"/>
      <c r="Z12" s="55"/>
      <c r="AA12" s="55"/>
      <c r="AB12" s="55"/>
      <c r="AC12" s="55"/>
      <c r="AD12" s="55"/>
      <c r="AE12" s="55"/>
      <c r="AF12" s="21">
        <v>6200</v>
      </c>
      <c r="AG12" s="21">
        <v>300</v>
      </c>
      <c r="AH12" s="55"/>
      <c r="AI12" s="55"/>
      <c r="AJ12" s="21">
        <v>0</v>
      </c>
      <c r="AK12" s="21">
        <v>0</v>
      </c>
      <c r="AL12" s="55"/>
      <c r="AM12" s="55"/>
      <c r="AN12" s="55"/>
      <c r="AO12" s="21">
        <v>6520</v>
      </c>
      <c r="AP12" s="18">
        <f t="shared" si="3"/>
        <v>413640</v>
      </c>
      <c r="AQ12" s="38">
        <f t="shared" si="0"/>
        <v>0.774722804914594</v>
      </c>
      <c r="AR12" s="43">
        <f t="shared" si="1"/>
        <v>533920</v>
      </c>
    </row>
    <row r="13" spans="1:44" ht="12.75">
      <c r="A13" s="16" t="s">
        <v>6</v>
      </c>
      <c r="B13" s="21">
        <v>133440</v>
      </c>
      <c r="C13" s="17">
        <f t="shared" si="2"/>
        <v>133440</v>
      </c>
      <c r="D13" s="21">
        <v>20940</v>
      </c>
      <c r="E13" s="21">
        <v>44760</v>
      </c>
      <c r="F13" s="55"/>
      <c r="G13" s="72"/>
      <c r="H13" s="21"/>
      <c r="I13" s="21">
        <v>48940</v>
      </c>
      <c r="J13" s="72"/>
      <c r="K13" s="55"/>
      <c r="L13" s="55"/>
      <c r="M13" s="55"/>
      <c r="N13" s="21">
        <v>0</v>
      </c>
      <c r="O13" s="55"/>
      <c r="P13" s="55"/>
      <c r="Q13" s="55"/>
      <c r="R13" s="55"/>
      <c r="S13" s="21">
        <v>55180</v>
      </c>
      <c r="T13" s="55"/>
      <c r="U13" s="21">
        <v>250360</v>
      </c>
      <c r="V13" s="21">
        <v>1740</v>
      </c>
      <c r="W13" s="55"/>
      <c r="X13" s="21">
        <v>0</v>
      </c>
      <c r="Y13" s="55"/>
      <c r="Z13" s="55"/>
      <c r="AA13" s="55"/>
      <c r="AB13" s="55"/>
      <c r="AC13" s="55"/>
      <c r="AD13" s="55"/>
      <c r="AE13" s="55"/>
      <c r="AF13" s="21">
        <v>7040</v>
      </c>
      <c r="AG13" s="21">
        <v>380</v>
      </c>
      <c r="AH13" s="55"/>
      <c r="AI13" s="55"/>
      <c r="AJ13" s="21">
        <v>17720</v>
      </c>
      <c r="AK13" s="21">
        <v>9280</v>
      </c>
      <c r="AL13" s="55"/>
      <c r="AM13" s="55"/>
      <c r="AN13" s="55"/>
      <c r="AO13" s="21">
        <v>6240</v>
      </c>
      <c r="AP13" s="18">
        <f t="shared" si="3"/>
        <v>462580</v>
      </c>
      <c r="AQ13" s="38">
        <f t="shared" si="0"/>
        <v>0.7761148954733063</v>
      </c>
      <c r="AR13" s="43">
        <f t="shared" si="1"/>
        <v>596020</v>
      </c>
    </row>
    <row r="14" spans="1:44" ht="12.75">
      <c r="A14" s="16" t="s">
        <v>7</v>
      </c>
      <c r="B14" s="21">
        <v>140740</v>
      </c>
      <c r="C14" s="17">
        <f t="shared" si="2"/>
        <v>140740</v>
      </c>
      <c r="D14" s="21">
        <v>15740</v>
      </c>
      <c r="E14" s="21">
        <v>53680</v>
      </c>
      <c r="F14" s="55"/>
      <c r="G14" s="55"/>
      <c r="H14" s="21"/>
      <c r="I14" s="21">
        <v>38960</v>
      </c>
      <c r="J14" s="55"/>
      <c r="K14" s="72"/>
      <c r="L14" s="72"/>
      <c r="M14" s="55"/>
      <c r="N14" s="21">
        <v>0</v>
      </c>
      <c r="O14" s="55"/>
      <c r="P14" s="55"/>
      <c r="Q14" s="55"/>
      <c r="R14" s="55"/>
      <c r="S14" s="21">
        <v>60360</v>
      </c>
      <c r="T14" s="55"/>
      <c r="U14" s="21">
        <v>248780</v>
      </c>
      <c r="V14" s="21">
        <v>0</v>
      </c>
      <c r="W14" s="55"/>
      <c r="X14" s="21">
        <v>680</v>
      </c>
      <c r="Y14" s="55"/>
      <c r="Z14" s="55"/>
      <c r="AA14" s="55"/>
      <c r="AB14" s="55"/>
      <c r="AC14" s="55"/>
      <c r="AD14" s="55"/>
      <c r="AE14" s="55"/>
      <c r="AF14" s="21">
        <v>2220</v>
      </c>
      <c r="AG14" s="21">
        <v>920</v>
      </c>
      <c r="AH14" s="55"/>
      <c r="AI14" s="55"/>
      <c r="AJ14" s="21">
        <v>17640</v>
      </c>
      <c r="AK14" s="21">
        <v>6580</v>
      </c>
      <c r="AL14" s="55"/>
      <c r="AM14" s="55"/>
      <c r="AN14" s="55"/>
      <c r="AO14" s="21">
        <v>10900</v>
      </c>
      <c r="AP14" s="18">
        <f t="shared" si="3"/>
        <v>456460</v>
      </c>
      <c r="AQ14" s="38">
        <f t="shared" si="0"/>
        <v>0.7643335565974548</v>
      </c>
      <c r="AR14" s="43">
        <f t="shared" si="1"/>
        <v>597200</v>
      </c>
    </row>
    <row r="15" spans="1:44" ht="12.75">
      <c r="A15" s="16" t="s">
        <v>8</v>
      </c>
      <c r="B15" s="21">
        <v>138820</v>
      </c>
      <c r="C15" s="17">
        <f t="shared" si="2"/>
        <v>138820</v>
      </c>
      <c r="D15" s="21">
        <v>13040</v>
      </c>
      <c r="E15" s="21">
        <v>55380</v>
      </c>
      <c r="F15" s="55"/>
      <c r="G15" s="55"/>
      <c r="H15" s="21"/>
      <c r="I15" s="21">
        <v>50580</v>
      </c>
      <c r="J15" s="55"/>
      <c r="K15" s="72"/>
      <c r="L15" s="72"/>
      <c r="M15" s="55"/>
      <c r="N15" s="21">
        <v>0</v>
      </c>
      <c r="O15" s="55"/>
      <c r="P15" s="55"/>
      <c r="Q15" s="55"/>
      <c r="R15" s="55"/>
      <c r="S15" s="21">
        <v>39720</v>
      </c>
      <c r="T15" s="55"/>
      <c r="U15" s="21">
        <v>228360</v>
      </c>
      <c r="V15" s="21">
        <v>0</v>
      </c>
      <c r="W15" s="55"/>
      <c r="X15" s="21">
        <v>0</v>
      </c>
      <c r="Y15" s="55"/>
      <c r="Z15" s="55"/>
      <c r="AA15" s="55"/>
      <c r="AB15" s="55"/>
      <c r="AC15" s="55"/>
      <c r="AD15" s="55"/>
      <c r="AE15" s="55"/>
      <c r="AF15" s="21">
        <v>0</v>
      </c>
      <c r="AG15" s="21">
        <v>220</v>
      </c>
      <c r="AH15" s="55"/>
      <c r="AI15" s="55"/>
      <c r="AJ15" s="21">
        <v>26780</v>
      </c>
      <c r="AK15" s="21">
        <v>0</v>
      </c>
      <c r="AL15" s="55"/>
      <c r="AM15" s="55"/>
      <c r="AN15" s="55"/>
      <c r="AO15" s="21">
        <v>14480</v>
      </c>
      <c r="AP15" s="18">
        <f t="shared" si="3"/>
        <v>428560</v>
      </c>
      <c r="AQ15" s="38">
        <f t="shared" si="0"/>
        <v>0.7553315238464521</v>
      </c>
      <c r="AR15" s="43">
        <f t="shared" si="1"/>
        <v>567380</v>
      </c>
    </row>
    <row r="16" spans="1:44" ht="12.75">
      <c r="A16" s="16" t="s">
        <v>9</v>
      </c>
      <c r="B16" s="21">
        <v>160220</v>
      </c>
      <c r="C16" s="17">
        <f t="shared" si="2"/>
        <v>160220</v>
      </c>
      <c r="D16" s="21">
        <v>12980</v>
      </c>
      <c r="E16" s="21">
        <v>42520</v>
      </c>
      <c r="F16" s="55"/>
      <c r="G16" s="55"/>
      <c r="H16" s="21"/>
      <c r="I16" s="21">
        <v>42060</v>
      </c>
      <c r="J16" s="55"/>
      <c r="K16" s="55"/>
      <c r="L16" s="55"/>
      <c r="M16" s="55"/>
      <c r="N16" s="21">
        <v>0</v>
      </c>
      <c r="O16" s="55"/>
      <c r="P16" s="55"/>
      <c r="Q16" s="55"/>
      <c r="R16" s="55"/>
      <c r="S16" s="21">
        <v>64340</v>
      </c>
      <c r="T16" s="55"/>
      <c r="U16" s="21">
        <v>217600</v>
      </c>
      <c r="V16" s="21">
        <v>0</v>
      </c>
      <c r="W16" s="55"/>
      <c r="X16" s="21">
        <v>0</v>
      </c>
      <c r="Y16" s="55"/>
      <c r="Z16" s="55"/>
      <c r="AA16" s="55"/>
      <c r="AB16" s="55"/>
      <c r="AC16" s="55"/>
      <c r="AD16" s="55"/>
      <c r="AE16" s="55"/>
      <c r="AF16" s="21">
        <v>2140</v>
      </c>
      <c r="AG16" s="21">
        <v>180</v>
      </c>
      <c r="AH16" s="55"/>
      <c r="AI16" s="55"/>
      <c r="AJ16" s="21">
        <v>18900</v>
      </c>
      <c r="AK16" s="21">
        <v>0</v>
      </c>
      <c r="AL16" s="55"/>
      <c r="AM16" s="55"/>
      <c r="AN16" s="55"/>
      <c r="AO16" s="21">
        <v>15740</v>
      </c>
      <c r="AP16" s="18">
        <f t="shared" si="3"/>
        <v>416460</v>
      </c>
      <c r="AQ16" s="38">
        <f t="shared" si="0"/>
        <v>0.7221682735659292</v>
      </c>
      <c r="AR16" s="43">
        <f t="shared" si="1"/>
        <v>576680</v>
      </c>
    </row>
    <row r="17" spans="1:44" ht="12.75">
      <c r="A17" s="16" t="s">
        <v>10</v>
      </c>
      <c r="B17" s="21">
        <v>169320</v>
      </c>
      <c r="C17" s="17">
        <f t="shared" si="2"/>
        <v>169320</v>
      </c>
      <c r="D17" s="21">
        <v>24960</v>
      </c>
      <c r="E17" s="21">
        <v>56800</v>
      </c>
      <c r="F17" s="55"/>
      <c r="G17" s="55"/>
      <c r="H17" s="21"/>
      <c r="I17" s="21">
        <v>41400</v>
      </c>
      <c r="J17" s="55"/>
      <c r="K17" s="55"/>
      <c r="L17" s="55"/>
      <c r="M17" s="55"/>
      <c r="N17" s="21">
        <v>0</v>
      </c>
      <c r="O17" s="55"/>
      <c r="P17" s="55"/>
      <c r="Q17" s="55"/>
      <c r="R17" s="55"/>
      <c r="S17" s="21">
        <v>61780</v>
      </c>
      <c r="T17" s="55"/>
      <c r="U17" s="21">
        <v>215220</v>
      </c>
      <c r="V17" s="21">
        <v>0</v>
      </c>
      <c r="W17" s="55"/>
      <c r="X17" s="21">
        <v>0</v>
      </c>
      <c r="Y17" s="55"/>
      <c r="Z17" s="55"/>
      <c r="AA17" s="55"/>
      <c r="AB17" s="55"/>
      <c r="AC17" s="55"/>
      <c r="AD17" s="55"/>
      <c r="AE17" s="55"/>
      <c r="AF17" s="21">
        <v>2380</v>
      </c>
      <c r="AG17" s="21">
        <v>500</v>
      </c>
      <c r="AH17" s="55"/>
      <c r="AI17" s="55"/>
      <c r="AJ17" s="21">
        <v>21000</v>
      </c>
      <c r="AK17" s="21">
        <v>0</v>
      </c>
      <c r="AL17" s="55"/>
      <c r="AM17" s="55"/>
      <c r="AN17" s="55"/>
      <c r="AO17" s="21">
        <v>0</v>
      </c>
      <c r="AP17" s="18">
        <f t="shared" si="3"/>
        <v>424040</v>
      </c>
      <c r="AQ17" s="38">
        <f t="shared" si="0"/>
        <v>0.7146420385600647</v>
      </c>
      <c r="AR17" s="43">
        <f t="shared" si="1"/>
        <v>593360</v>
      </c>
    </row>
    <row r="18" spans="1:44" ht="12.75">
      <c r="A18" s="16" t="s">
        <v>11</v>
      </c>
      <c r="B18" s="21">
        <v>146240</v>
      </c>
      <c r="C18" s="17">
        <f t="shared" si="2"/>
        <v>146240</v>
      </c>
      <c r="D18" s="21">
        <v>27580</v>
      </c>
      <c r="E18" s="21">
        <v>45440</v>
      </c>
      <c r="F18" s="55"/>
      <c r="G18" s="55"/>
      <c r="H18" s="21"/>
      <c r="I18" s="21">
        <v>49060</v>
      </c>
      <c r="J18" s="55"/>
      <c r="K18" s="55"/>
      <c r="L18" s="55"/>
      <c r="M18" s="55"/>
      <c r="N18" s="21">
        <v>0</v>
      </c>
      <c r="O18" s="55"/>
      <c r="P18" s="55"/>
      <c r="Q18" s="55"/>
      <c r="R18" s="55"/>
      <c r="S18" s="21">
        <v>56160</v>
      </c>
      <c r="T18" s="55"/>
      <c r="U18" s="21">
        <v>239380</v>
      </c>
      <c r="V18" s="21">
        <v>2760</v>
      </c>
      <c r="W18" s="55"/>
      <c r="X18" s="21">
        <v>300</v>
      </c>
      <c r="Y18" s="55"/>
      <c r="Z18" s="55"/>
      <c r="AA18" s="55"/>
      <c r="AB18" s="55"/>
      <c r="AC18" s="55"/>
      <c r="AD18" s="55"/>
      <c r="AE18" s="55"/>
      <c r="AF18" s="21">
        <v>4840</v>
      </c>
      <c r="AG18" s="21">
        <v>280</v>
      </c>
      <c r="AH18" s="55"/>
      <c r="AI18" s="55"/>
      <c r="AJ18" s="21">
        <v>21420</v>
      </c>
      <c r="AK18" s="21">
        <v>0</v>
      </c>
      <c r="AL18" s="55"/>
      <c r="AM18" s="55"/>
      <c r="AN18" s="55"/>
      <c r="AO18" s="21">
        <v>0</v>
      </c>
      <c r="AP18" s="18">
        <f t="shared" si="3"/>
        <v>447220</v>
      </c>
      <c r="AQ18" s="38">
        <f t="shared" si="0"/>
        <v>0.7535806962558554</v>
      </c>
      <c r="AR18" s="43">
        <f t="shared" si="1"/>
        <v>593460</v>
      </c>
    </row>
    <row r="19" spans="1:44" ht="12.75">
      <c r="A19" s="16" t="s">
        <v>12</v>
      </c>
      <c r="B19" s="21">
        <v>151740</v>
      </c>
      <c r="C19" s="17">
        <f t="shared" si="2"/>
        <v>151740</v>
      </c>
      <c r="D19" s="21">
        <v>22480</v>
      </c>
      <c r="E19" s="21">
        <v>44960</v>
      </c>
      <c r="F19" s="55"/>
      <c r="G19" s="55"/>
      <c r="H19" s="21"/>
      <c r="I19" s="21">
        <v>31940</v>
      </c>
      <c r="J19" s="55"/>
      <c r="K19" s="55"/>
      <c r="L19" s="55"/>
      <c r="M19" s="55"/>
      <c r="N19" s="21">
        <v>0</v>
      </c>
      <c r="O19" s="55"/>
      <c r="P19" s="55"/>
      <c r="Q19" s="55"/>
      <c r="R19" s="55"/>
      <c r="S19" s="21">
        <v>75160</v>
      </c>
      <c r="T19" s="55"/>
      <c r="U19" s="21">
        <v>204320</v>
      </c>
      <c r="V19" s="21">
        <v>4720</v>
      </c>
      <c r="W19" s="55"/>
      <c r="X19" s="21">
        <v>210</v>
      </c>
      <c r="Y19" s="55"/>
      <c r="Z19" s="55"/>
      <c r="AA19" s="55"/>
      <c r="AB19" s="55"/>
      <c r="AC19" s="55"/>
      <c r="AD19" s="55"/>
      <c r="AE19" s="55"/>
      <c r="AF19" s="21">
        <v>7300</v>
      </c>
      <c r="AG19" s="21">
        <v>420</v>
      </c>
      <c r="AH19" s="55"/>
      <c r="AI19" s="55"/>
      <c r="AJ19" s="21">
        <v>37920</v>
      </c>
      <c r="AK19" s="21">
        <v>0</v>
      </c>
      <c r="AL19" s="55"/>
      <c r="AM19" s="55"/>
      <c r="AN19" s="55"/>
      <c r="AO19" s="21">
        <v>0</v>
      </c>
      <c r="AP19" s="18">
        <f t="shared" si="3"/>
        <v>429430</v>
      </c>
      <c r="AQ19" s="38">
        <f t="shared" si="0"/>
        <v>0.7389059999655867</v>
      </c>
      <c r="AR19" s="43">
        <f t="shared" si="1"/>
        <v>581170</v>
      </c>
    </row>
    <row r="20" spans="1:44" ht="12.75">
      <c r="A20" s="16" t="s">
        <v>13</v>
      </c>
      <c r="B20" s="21">
        <v>166920</v>
      </c>
      <c r="C20" s="17">
        <f t="shared" si="2"/>
        <v>166920</v>
      </c>
      <c r="D20" s="21">
        <v>26760</v>
      </c>
      <c r="E20" s="21">
        <v>55340</v>
      </c>
      <c r="F20" s="55"/>
      <c r="G20" s="55"/>
      <c r="H20" s="21"/>
      <c r="I20" s="21">
        <v>38000</v>
      </c>
      <c r="J20" s="55"/>
      <c r="K20" s="55"/>
      <c r="L20" s="55"/>
      <c r="M20" s="55"/>
      <c r="N20" s="21">
        <v>0</v>
      </c>
      <c r="O20" s="55"/>
      <c r="P20" s="55"/>
      <c r="Q20" s="55"/>
      <c r="R20" s="55"/>
      <c r="S20" s="21">
        <v>61940</v>
      </c>
      <c r="T20" s="55"/>
      <c r="U20" s="21">
        <v>252600</v>
      </c>
      <c r="V20" s="21">
        <v>2840</v>
      </c>
      <c r="W20" s="55"/>
      <c r="X20" s="21">
        <v>480</v>
      </c>
      <c r="Y20" s="55"/>
      <c r="Z20" s="55"/>
      <c r="AA20" s="55"/>
      <c r="AB20" s="55"/>
      <c r="AC20" s="55"/>
      <c r="AD20" s="55"/>
      <c r="AE20" s="55"/>
      <c r="AF20" s="21">
        <v>6400</v>
      </c>
      <c r="AG20" s="21">
        <v>0</v>
      </c>
      <c r="AH20" s="55"/>
      <c r="AI20" s="55"/>
      <c r="AJ20" s="21">
        <v>13320</v>
      </c>
      <c r="AK20" s="21">
        <v>0</v>
      </c>
      <c r="AL20" s="55"/>
      <c r="AM20" s="55"/>
      <c r="AN20" s="55"/>
      <c r="AO20" s="21">
        <v>0</v>
      </c>
      <c r="AP20" s="18">
        <f t="shared" si="3"/>
        <v>457680</v>
      </c>
      <c r="AQ20" s="38">
        <f t="shared" si="0"/>
        <v>0.7327569644572527</v>
      </c>
      <c r="AR20" s="43">
        <f t="shared" si="1"/>
        <v>624600</v>
      </c>
    </row>
    <row r="21" spans="1:44" ht="12.75">
      <c r="A21" s="16"/>
      <c r="B21" s="21"/>
      <c r="C21" s="19"/>
      <c r="D21" s="21"/>
      <c r="E21" s="21"/>
      <c r="F21" s="55"/>
      <c r="G21" s="55"/>
      <c r="H21" s="21"/>
      <c r="I21" s="21"/>
      <c r="J21" s="55"/>
      <c r="K21" s="55"/>
      <c r="L21" s="55"/>
      <c r="M21" s="55"/>
      <c r="N21" s="21"/>
      <c r="O21" s="55"/>
      <c r="P21" s="55"/>
      <c r="Q21" s="55"/>
      <c r="R21" s="55"/>
      <c r="S21" s="32"/>
      <c r="T21" s="55"/>
      <c r="U21" s="21"/>
      <c r="V21" s="21"/>
      <c r="W21" s="55"/>
      <c r="X21" s="21"/>
      <c r="Y21" s="55"/>
      <c r="Z21" s="55"/>
      <c r="AA21" s="55"/>
      <c r="AB21" s="55"/>
      <c r="AC21" s="55"/>
      <c r="AD21" s="55"/>
      <c r="AE21" s="55"/>
      <c r="AF21" s="21"/>
      <c r="AG21" s="21"/>
      <c r="AH21" s="55"/>
      <c r="AI21" s="55"/>
      <c r="AJ21" s="21"/>
      <c r="AK21" s="21"/>
      <c r="AL21" s="55"/>
      <c r="AM21" s="55"/>
      <c r="AN21" s="55"/>
      <c r="AO21" s="21"/>
      <c r="AP21" s="19"/>
      <c r="AQ21" s="39"/>
      <c r="AR21" s="41"/>
    </row>
    <row r="22" spans="1:44" ht="13.5" thickBot="1">
      <c r="A22" s="20" t="s">
        <v>19</v>
      </c>
      <c r="B22" s="21">
        <f>SUM(B9:B20)</f>
        <v>1843300</v>
      </c>
      <c r="C22" s="17">
        <f t="shared" si="2"/>
        <v>1843300</v>
      </c>
      <c r="D22" s="21">
        <f>SUM(D9:D21)</f>
        <v>279820</v>
      </c>
      <c r="E22" s="21">
        <f aca="true" t="shared" si="4" ref="E22:AO22">SUM(E9:E21)</f>
        <v>572620</v>
      </c>
      <c r="F22" s="21">
        <f t="shared" si="4"/>
        <v>0</v>
      </c>
      <c r="G22" s="21">
        <f t="shared" si="4"/>
        <v>0</v>
      </c>
      <c r="H22" s="21">
        <f t="shared" si="4"/>
        <v>0</v>
      </c>
      <c r="I22" s="21">
        <f t="shared" si="4"/>
        <v>495300</v>
      </c>
      <c r="J22" s="21">
        <f t="shared" si="4"/>
        <v>0</v>
      </c>
      <c r="K22" s="21">
        <f t="shared" si="4"/>
        <v>0</v>
      </c>
      <c r="L22" s="21">
        <f t="shared" si="4"/>
        <v>0</v>
      </c>
      <c r="M22" s="21">
        <f t="shared" si="4"/>
        <v>0</v>
      </c>
      <c r="N22" s="21">
        <f t="shared" si="4"/>
        <v>19700</v>
      </c>
      <c r="O22" s="21">
        <f t="shared" si="4"/>
        <v>0</v>
      </c>
      <c r="P22" s="21">
        <f t="shared" si="4"/>
        <v>0</v>
      </c>
      <c r="Q22" s="21">
        <f t="shared" si="4"/>
        <v>0</v>
      </c>
      <c r="R22" s="21">
        <f t="shared" si="4"/>
        <v>0</v>
      </c>
      <c r="S22" s="21">
        <f t="shared" si="4"/>
        <v>663800</v>
      </c>
      <c r="T22" s="21">
        <f t="shared" si="4"/>
        <v>0</v>
      </c>
      <c r="U22" s="21">
        <f t="shared" si="4"/>
        <v>2659780</v>
      </c>
      <c r="V22" s="21">
        <f t="shared" si="4"/>
        <v>23040</v>
      </c>
      <c r="W22" s="21">
        <f t="shared" si="4"/>
        <v>0</v>
      </c>
      <c r="X22" s="21">
        <f t="shared" si="4"/>
        <v>3550</v>
      </c>
      <c r="Y22" s="21">
        <f t="shared" si="4"/>
        <v>0</v>
      </c>
      <c r="Z22" s="21">
        <f t="shared" si="4"/>
        <v>0</v>
      </c>
      <c r="AA22" s="21">
        <f t="shared" si="4"/>
        <v>0</v>
      </c>
      <c r="AB22" s="21">
        <f t="shared" si="4"/>
        <v>0</v>
      </c>
      <c r="AC22" s="21">
        <f t="shared" si="4"/>
        <v>0</v>
      </c>
      <c r="AD22" s="21">
        <f t="shared" si="4"/>
        <v>0</v>
      </c>
      <c r="AE22" s="21">
        <f t="shared" si="4"/>
        <v>0</v>
      </c>
      <c r="AF22" s="21">
        <f t="shared" si="4"/>
        <v>54240</v>
      </c>
      <c r="AG22" s="21">
        <f t="shared" si="4"/>
        <v>4740</v>
      </c>
      <c r="AH22" s="21">
        <f t="shared" si="4"/>
        <v>0</v>
      </c>
      <c r="AI22" s="21">
        <f t="shared" si="4"/>
        <v>0</v>
      </c>
      <c r="AJ22" s="21">
        <f t="shared" si="4"/>
        <v>258120</v>
      </c>
      <c r="AK22" s="21">
        <f t="shared" si="4"/>
        <v>25260</v>
      </c>
      <c r="AL22" s="21">
        <f t="shared" si="4"/>
        <v>0</v>
      </c>
      <c r="AM22" s="21">
        <f t="shared" si="4"/>
        <v>0</v>
      </c>
      <c r="AN22" s="21">
        <f t="shared" si="4"/>
        <v>0</v>
      </c>
      <c r="AO22" s="21">
        <f t="shared" si="4"/>
        <v>72220</v>
      </c>
      <c r="AP22" s="23">
        <f>SUM(AP9:AP21)</f>
        <v>5132190</v>
      </c>
      <c r="AQ22" s="40">
        <f>AP22/(C22+AP22)</f>
        <v>0.7357461626351697</v>
      </c>
      <c r="AR22" s="44">
        <f>C22+AP22</f>
        <v>6975490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27"/>
  <sheetViews>
    <sheetView zoomScale="90" zoomScaleNormal="90" zoomScalePageLayoutView="0" workbookViewId="0" topLeftCell="O1">
      <selection activeCell="AQ20" sqref="AQ20"/>
    </sheetView>
  </sheetViews>
  <sheetFormatPr defaultColWidth="9.140625" defaultRowHeight="12.75"/>
  <cols>
    <col min="1" max="1" width="12.7109375" style="0" customWidth="1"/>
    <col min="2" max="2" width="26.140625" style="0" bestFit="1" customWidth="1"/>
    <col min="3" max="3" width="12.7109375" style="0" customWidth="1"/>
    <col min="4" max="4" width="10.28125" style="0" customWidth="1"/>
    <col min="6" max="6" width="11.28125" style="0" bestFit="1" customWidth="1"/>
    <col min="10" max="10" width="9.7109375" style="0" customWidth="1"/>
    <col min="11" max="12" width="10.57421875" style="0" customWidth="1"/>
    <col min="16" max="16" width="10.57421875" style="0" customWidth="1"/>
    <col min="17" max="17" width="13.00390625" style="0" customWidth="1"/>
    <col min="18" max="18" width="12.28125" style="0" customWidth="1"/>
    <col min="19" max="19" width="10.28125" style="0" bestFit="1" customWidth="1"/>
    <col min="20" max="21" width="10.28125" style="0" customWidth="1"/>
    <col min="22" max="22" width="10.00390625" style="0" customWidth="1"/>
    <col min="23" max="23" width="11.140625" style="0" customWidth="1"/>
    <col min="24" max="30" width="10.28125" style="0" customWidth="1"/>
    <col min="31" max="31" width="11.421875" style="0" customWidth="1"/>
    <col min="35" max="36" width="10.7109375" style="0" customWidth="1"/>
  </cols>
  <sheetData>
    <row r="1" spans="1:37" ht="25.5" customHeight="1">
      <c r="A1" s="2"/>
      <c r="B1" s="3" t="s">
        <v>15</v>
      </c>
      <c r="C1" s="4">
        <v>8.65</v>
      </c>
      <c r="E1" s="56" t="s">
        <v>24</v>
      </c>
      <c r="F1" s="5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1"/>
      <c r="AG1" s="1"/>
      <c r="AH1" s="1"/>
      <c r="AI1" s="1"/>
      <c r="AJ1" s="1"/>
      <c r="AK1" s="1"/>
    </row>
    <row r="2" spans="1:37" ht="12.75">
      <c r="A2" s="7"/>
      <c r="B2" s="8" t="s">
        <v>0</v>
      </c>
      <c r="C2" s="9">
        <v>18315</v>
      </c>
      <c r="E2" s="5"/>
      <c r="F2" s="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2.75">
      <c r="A3" s="7"/>
      <c r="B3" s="10" t="s">
        <v>28</v>
      </c>
      <c r="C3" s="30" t="e">
        <f>C4/C2</f>
        <v>#REF!</v>
      </c>
      <c r="E3" s="5"/>
      <c r="F3" s="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12.75">
      <c r="A4" s="7"/>
      <c r="B4" s="10" t="s">
        <v>16</v>
      </c>
      <c r="C4" s="9" t="e">
        <f>H22+#REF!</f>
        <v>#REF!</v>
      </c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ht="12.75">
      <c r="A5" s="7"/>
      <c r="B5" s="10" t="s">
        <v>22</v>
      </c>
      <c r="C5" s="9">
        <f>H22</f>
        <v>0</v>
      </c>
      <c r="E5" s="5"/>
      <c r="F5" s="5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12.75">
      <c r="A6" s="7"/>
      <c r="B6" s="10" t="s">
        <v>17</v>
      </c>
      <c r="C6" s="9" t="e">
        <f>#REF!</f>
        <v>#REF!</v>
      </c>
      <c r="E6" s="5"/>
      <c r="F6" s="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13.5" thickBot="1">
      <c r="A7" s="7"/>
      <c r="B7" s="11" t="s">
        <v>1</v>
      </c>
      <c r="C7" s="12" t="e">
        <f>C6/C4</f>
        <v>#REF!</v>
      </c>
      <c r="E7" s="5"/>
      <c r="F7" s="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44" ht="48">
      <c r="A8" s="6" t="s">
        <v>35</v>
      </c>
      <c r="B8" s="13" t="s">
        <v>31</v>
      </c>
      <c r="C8" s="14" t="s">
        <v>18</v>
      </c>
      <c r="D8" s="28" t="s">
        <v>46</v>
      </c>
      <c r="E8" s="28" t="s">
        <v>47</v>
      </c>
      <c r="F8" s="28" t="s">
        <v>38</v>
      </c>
      <c r="G8" s="28" t="s">
        <v>39</v>
      </c>
      <c r="H8" s="28" t="s">
        <v>49</v>
      </c>
      <c r="I8" s="28" t="s">
        <v>50</v>
      </c>
      <c r="J8" s="28" t="s">
        <v>40</v>
      </c>
      <c r="K8" s="28" t="s">
        <v>48</v>
      </c>
      <c r="L8" s="28" t="s">
        <v>76</v>
      </c>
      <c r="M8" s="28" t="s">
        <v>41</v>
      </c>
      <c r="N8" s="28" t="s">
        <v>44</v>
      </c>
      <c r="O8" s="28" t="s">
        <v>68</v>
      </c>
      <c r="P8" s="28" t="s">
        <v>42</v>
      </c>
      <c r="Q8" s="28" t="s">
        <v>43</v>
      </c>
      <c r="R8" s="28" t="s">
        <v>45</v>
      </c>
      <c r="S8" s="28" t="s">
        <v>51</v>
      </c>
      <c r="T8" s="28" t="s">
        <v>82</v>
      </c>
      <c r="U8" s="28" t="s">
        <v>52</v>
      </c>
      <c r="V8" s="28" t="s">
        <v>54</v>
      </c>
      <c r="W8" s="28" t="s">
        <v>69</v>
      </c>
      <c r="X8" s="28" t="s">
        <v>55</v>
      </c>
      <c r="Y8" s="28" t="s">
        <v>56</v>
      </c>
      <c r="Z8" s="29" t="s">
        <v>72</v>
      </c>
      <c r="AA8" s="28" t="s">
        <v>57</v>
      </c>
      <c r="AB8" s="28" t="s">
        <v>60</v>
      </c>
      <c r="AC8" s="28" t="s">
        <v>61</v>
      </c>
      <c r="AD8" s="28" t="s">
        <v>58</v>
      </c>
      <c r="AE8" s="28" t="s">
        <v>59</v>
      </c>
      <c r="AF8" s="28" t="s">
        <v>67</v>
      </c>
      <c r="AG8" s="28" t="s">
        <v>62</v>
      </c>
      <c r="AH8" s="29" t="s">
        <v>63</v>
      </c>
      <c r="AI8" s="28" t="s">
        <v>53</v>
      </c>
      <c r="AJ8" s="29" t="s">
        <v>64</v>
      </c>
      <c r="AK8" s="29" t="s">
        <v>65</v>
      </c>
      <c r="AL8" s="29" t="s">
        <v>37</v>
      </c>
      <c r="AM8" s="52" t="s">
        <v>78</v>
      </c>
      <c r="AN8" s="28" t="s">
        <v>86</v>
      </c>
      <c r="AO8" s="49" t="s">
        <v>66</v>
      </c>
      <c r="AP8" s="15" t="s">
        <v>20</v>
      </c>
      <c r="AQ8" s="37" t="s">
        <v>14</v>
      </c>
      <c r="AR8" s="42" t="s">
        <v>30</v>
      </c>
    </row>
    <row r="9" spans="1:44" ht="12.75">
      <c r="A9" s="16" t="s">
        <v>2</v>
      </c>
      <c r="B9" s="21">
        <v>145740</v>
      </c>
      <c r="C9" s="53">
        <f aca="true" t="shared" si="0" ref="C9:C20">B9</f>
        <v>145740</v>
      </c>
      <c r="D9" s="21">
        <v>8340</v>
      </c>
      <c r="E9" s="21">
        <v>37480</v>
      </c>
      <c r="F9" s="55"/>
      <c r="G9" s="21">
        <v>1220</v>
      </c>
      <c r="H9" s="21">
        <v>0</v>
      </c>
      <c r="I9" s="21">
        <v>49760</v>
      </c>
      <c r="J9" s="21">
        <v>33</v>
      </c>
      <c r="K9" s="21">
        <v>60</v>
      </c>
      <c r="L9" s="21"/>
      <c r="M9" s="55"/>
      <c r="N9" s="55"/>
      <c r="O9" s="21">
        <v>0</v>
      </c>
      <c r="P9" s="21">
        <v>4200</v>
      </c>
      <c r="Q9" s="55"/>
      <c r="R9" s="55"/>
      <c r="S9" s="21">
        <v>41800</v>
      </c>
      <c r="T9" s="21"/>
      <c r="U9" s="21">
        <v>191600</v>
      </c>
      <c r="V9" s="21">
        <v>0</v>
      </c>
      <c r="W9" s="21">
        <v>60</v>
      </c>
      <c r="X9" s="21">
        <v>1040</v>
      </c>
      <c r="Y9" s="21">
        <v>1000</v>
      </c>
      <c r="Z9" s="21"/>
      <c r="AA9" s="21">
        <v>91</v>
      </c>
      <c r="AB9" s="55"/>
      <c r="AC9" s="21">
        <v>33</v>
      </c>
      <c r="AD9" s="21">
        <v>980</v>
      </c>
      <c r="AE9" s="21">
        <v>860</v>
      </c>
      <c r="AF9" s="21">
        <v>7360</v>
      </c>
      <c r="AG9" s="21">
        <v>560</v>
      </c>
      <c r="AH9" s="21">
        <v>310</v>
      </c>
      <c r="AI9" s="21">
        <v>0</v>
      </c>
      <c r="AJ9" s="21">
        <v>3460</v>
      </c>
      <c r="AK9" s="21">
        <v>22780</v>
      </c>
      <c r="AL9" s="55"/>
      <c r="AM9" s="21">
        <v>100</v>
      </c>
      <c r="AN9" s="21"/>
      <c r="AO9" s="21">
        <v>9500</v>
      </c>
      <c r="AP9" s="18">
        <f aca="true" t="shared" si="1" ref="AP9:AP20">SUM(D9:AO9)</f>
        <v>382627</v>
      </c>
      <c r="AQ9" s="38">
        <f aca="true" t="shared" si="2" ref="AQ9:AQ20">AP9/(C9+AP9)</f>
        <v>0.7241689961712219</v>
      </c>
      <c r="AR9" s="43">
        <f aca="true" t="shared" si="3" ref="AR9:AR20">C9+AP9</f>
        <v>528367</v>
      </c>
    </row>
    <row r="10" spans="1:44" ht="12.75">
      <c r="A10" s="16" t="s">
        <v>3</v>
      </c>
      <c r="B10" s="21">
        <v>149400</v>
      </c>
      <c r="C10" s="53">
        <f t="shared" si="0"/>
        <v>149400</v>
      </c>
      <c r="D10" s="21">
        <v>11280</v>
      </c>
      <c r="E10" s="21">
        <v>36640</v>
      </c>
      <c r="F10" s="55"/>
      <c r="G10" s="21">
        <v>3780</v>
      </c>
      <c r="H10" s="21">
        <v>0</v>
      </c>
      <c r="I10" s="21">
        <v>36780</v>
      </c>
      <c r="J10" s="21">
        <v>33</v>
      </c>
      <c r="K10" s="21">
        <v>70</v>
      </c>
      <c r="L10" s="21"/>
      <c r="M10" s="55"/>
      <c r="N10" s="55"/>
      <c r="O10" s="21">
        <v>0</v>
      </c>
      <c r="P10" s="21">
        <v>5540</v>
      </c>
      <c r="Q10" s="55"/>
      <c r="R10" s="55"/>
      <c r="S10" s="21">
        <v>37220</v>
      </c>
      <c r="T10" s="21"/>
      <c r="U10" s="21">
        <v>173880</v>
      </c>
      <c r="V10" s="21">
        <v>0</v>
      </c>
      <c r="W10" s="21">
        <v>0</v>
      </c>
      <c r="X10" s="21">
        <v>660</v>
      </c>
      <c r="Y10" s="21">
        <v>0</v>
      </c>
      <c r="Z10" s="21"/>
      <c r="AA10" s="21">
        <v>69</v>
      </c>
      <c r="AB10" s="55"/>
      <c r="AC10" s="21">
        <v>46</v>
      </c>
      <c r="AD10" s="21">
        <v>680</v>
      </c>
      <c r="AE10" s="21">
        <v>1140</v>
      </c>
      <c r="AF10" s="21">
        <v>11520</v>
      </c>
      <c r="AG10" s="21">
        <v>860</v>
      </c>
      <c r="AH10" s="21">
        <v>380</v>
      </c>
      <c r="AI10" s="21">
        <v>0</v>
      </c>
      <c r="AJ10" s="21">
        <v>0</v>
      </c>
      <c r="AK10" s="21">
        <v>23920</v>
      </c>
      <c r="AL10" s="55"/>
      <c r="AM10" s="21">
        <v>20</v>
      </c>
      <c r="AN10" s="21"/>
      <c r="AO10" s="21">
        <v>6380</v>
      </c>
      <c r="AP10" s="18">
        <f t="shared" si="1"/>
        <v>350898</v>
      </c>
      <c r="AQ10" s="38">
        <f t="shared" si="2"/>
        <v>0.7013779787246801</v>
      </c>
      <c r="AR10" s="43">
        <f t="shared" si="3"/>
        <v>500298</v>
      </c>
    </row>
    <row r="11" spans="1:44" ht="12.75">
      <c r="A11" s="16" t="s">
        <v>4</v>
      </c>
      <c r="B11" s="21">
        <v>164540</v>
      </c>
      <c r="C11" s="53">
        <f t="shared" si="0"/>
        <v>164540</v>
      </c>
      <c r="D11" s="21">
        <v>12180</v>
      </c>
      <c r="E11" s="21">
        <v>45080</v>
      </c>
      <c r="F11" s="55"/>
      <c r="G11" s="21">
        <v>4980</v>
      </c>
      <c r="H11" s="21"/>
      <c r="I11" s="21">
        <v>36980</v>
      </c>
      <c r="J11" s="21">
        <v>36</v>
      </c>
      <c r="K11" s="21">
        <v>0</v>
      </c>
      <c r="L11" s="21"/>
      <c r="M11" s="55"/>
      <c r="N11" s="55"/>
      <c r="O11" s="21">
        <v>60</v>
      </c>
      <c r="P11" s="21">
        <v>7580</v>
      </c>
      <c r="Q11" s="55"/>
      <c r="R11" s="55"/>
      <c r="S11" s="21">
        <v>45660</v>
      </c>
      <c r="T11" s="21"/>
      <c r="U11" s="21">
        <v>184580</v>
      </c>
      <c r="V11" s="21">
        <v>0</v>
      </c>
      <c r="W11" s="21">
        <v>0</v>
      </c>
      <c r="X11" s="21">
        <v>720</v>
      </c>
      <c r="Y11" s="21">
        <v>0</v>
      </c>
      <c r="Z11" s="21"/>
      <c r="AA11" s="21">
        <v>81</v>
      </c>
      <c r="AB11" s="55"/>
      <c r="AC11" s="21">
        <v>70.5</v>
      </c>
      <c r="AD11" s="21">
        <v>480</v>
      </c>
      <c r="AE11" s="21">
        <v>1580</v>
      </c>
      <c r="AF11" s="21">
        <v>11800</v>
      </c>
      <c r="AG11" s="21">
        <v>920</v>
      </c>
      <c r="AH11" s="21">
        <v>640</v>
      </c>
      <c r="AI11" s="21"/>
      <c r="AJ11" s="21">
        <v>0</v>
      </c>
      <c r="AK11" s="21">
        <v>24540</v>
      </c>
      <c r="AL11" s="55"/>
      <c r="AM11" s="21">
        <v>40</v>
      </c>
      <c r="AN11" s="21"/>
      <c r="AO11" s="21">
        <v>8540</v>
      </c>
      <c r="AP11" s="18">
        <f t="shared" si="1"/>
        <v>386547.5</v>
      </c>
      <c r="AQ11" s="38">
        <f t="shared" si="2"/>
        <v>0.7014267244312382</v>
      </c>
      <c r="AR11" s="43">
        <f t="shared" si="3"/>
        <v>551087.5</v>
      </c>
    </row>
    <row r="12" spans="1:44" ht="12.75">
      <c r="A12" s="16" t="s">
        <v>5</v>
      </c>
      <c r="B12" s="21">
        <v>166620</v>
      </c>
      <c r="C12" s="53">
        <v>166620</v>
      </c>
      <c r="D12" s="21">
        <v>17120</v>
      </c>
      <c r="E12" s="21">
        <v>40020</v>
      </c>
      <c r="F12" s="55"/>
      <c r="G12" s="21">
        <v>980</v>
      </c>
      <c r="H12" s="21"/>
      <c r="I12" s="21">
        <v>53840</v>
      </c>
      <c r="J12" s="21">
        <v>44</v>
      </c>
      <c r="K12" s="21">
        <v>120</v>
      </c>
      <c r="L12" s="21"/>
      <c r="M12" s="55"/>
      <c r="N12" s="55"/>
      <c r="O12" s="21">
        <v>0</v>
      </c>
      <c r="P12" s="21">
        <v>7180</v>
      </c>
      <c r="Q12" s="55"/>
      <c r="R12" s="55"/>
      <c r="S12" s="21">
        <v>37120</v>
      </c>
      <c r="T12" s="21"/>
      <c r="U12" s="21">
        <v>193360</v>
      </c>
      <c r="V12" s="21">
        <v>0</v>
      </c>
      <c r="W12" s="21">
        <v>0</v>
      </c>
      <c r="X12" s="21">
        <v>700</v>
      </c>
      <c r="Y12" s="21">
        <v>0</v>
      </c>
      <c r="Z12" s="21"/>
      <c r="AA12" s="21">
        <v>115</v>
      </c>
      <c r="AB12" s="55"/>
      <c r="AC12" s="21">
        <v>43</v>
      </c>
      <c r="AD12" s="21">
        <v>560</v>
      </c>
      <c r="AE12" s="21">
        <v>600</v>
      </c>
      <c r="AF12" s="21">
        <v>10460</v>
      </c>
      <c r="AG12" s="21">
        <v>540</v>
      </c>
      <c r="AH12" s="21">
        <v>330</v>
      </c>
      <c r="AI12" s="21"/>
      <c r="AJ12" s="21">
        <v>0</v>
      </c>
      <c r="AK12" s="21">
        <v>27420</v>
      </c>
      <c r="AL12" s="55"/>
      <c r="AM12" s="21">
        <v>0</v>
      </c>
      <c r="AN12" s="21"/>
      <c r="AO12" s="21">
        <v>7720</v>
      </c>
      <c r="AP12" s="18">
        <f t="shared" si="1"/>
        <v>398272</v>
      </c>
      <c r="AQ12" s="38">
        <f t="shared" si="2"/>
        <v>0.7050409635824193</v>
      </c>
      <c r="AR12" s="43">
        <f t="shared" si="3"/>
        <v>564892</v>
      </c>
    </row>
    <row r="13" spans="1:44" ht="12.75">
      <c r="A13" s="16" t="s">
        <v>6</v>
      </c>
      <c r="B13" s="21">
        <v>151370</v>
      </c>
      <c r="C13" s="53">
        <f t="shared" si="0"/>
        <v>151370</v>
      </c>
      <c r="D13" s="21">
        <v>13800</v>
      </c>
      <c r="E13" s="21">
        <v>44020</v>
      </c>
      <c r="F13" s="55"/>
      <c r="G13" s="21">
        <v>6200</v>
      </c>
      <c r="H13" s="21"/>
      <c r="I13" s="21">
        <v>53020</v>
      </c>
      <c r="J13" s="21">
        <v>37</v>
      </c>
      <c r="K13" s="21">
        <v>180</v>
      </c>
      <c r="L13" s="21"/>
      <c r="M13" s="55"/>
      <c r="N13" s="55"/>
      <c r="O13" s="21">
        <v>0</v>
      </c>
      <c r="P13" s="21">
        <v>3900</v>
      </c>
      <c r="Q13" s="55"/>
      <c r="R13" s="55"/>
      <c r="S13" s="21">
        <v>50200</v>
      </c>
      <c r="T13" s="21"/>
      <c r="U13" s="21">
        <v>214260</v>
      </c>
      <c r="V13" s="21">
        <v>0</v>
      </c>
      <c r="W13" s="21">
        <v>20</v>
      </c>
      <c r="X13" s="21">
        <v>800</v>
      </c>
      <c r="Y13" s="21">
        <v>100</v>
      </c>
      <c r="Z13" s="21"/>
      <c r="AA13" s="21">
        <v>119</v>
      </c>
      <c r="AB13" s="55"/>
      <c r="AC13" s="21">
        <v>64.5</v>
      </c>
      <c r="AD13" s="21">
        <v>540</v>
      </c>
      <c r="AE13" s="21">
        <v>1160</v>
      </c>
      <c r="AF13" s="21">
        <v>12660</v>
      </c>
      <c r="AG13" s="21">
        <v>1440</v>
      </c>
      <c r="AH13" s="21">
        <v>380</v>
      </c>
      <c r="AI13" s="21"/>
      <c r="AJ13" s="21">
        <v>0</v>
      </c>
      <c r="AK13" s="21">
        <v>35280</v>
      </c>
      <c r="AL13" s="55"/>
      <c r="AM13" s="21">
        <v>60</v>
      </c>
      <c r="AN13" s="21"/>
      <c r="AO13" s="21">
        <v>10540</v>
      </c>
      <c r="AP13" s="18">
        <f t="shared" si="1"/>
        <v>448780.5</v>
      </c>
      <c r="AQ13" s="38">
        <f t="shared" si="2"/>
        <v>0.74777993186709</v>
      </c>
      <c r="AR13" s="43">
        <f t="shared" si="3"/>
        <v>600150.5</v>
      </c>
    </row>
    <row r="14" spans="1:44" ht="12.75">
      <c r="A14" s="16" t="s">
        <v>7</v>
      </c>
      <c r="B14" s="21">
        <v>171100</v>
      </c>
      <c r="C14" s="53">
        <f t="shared" si="0"/>
        <v>171100</v>
      </c>
      <c r="D14" s="21">
        <v>18720</v>
      </c>
      <c r="E14" s="21">
        <v>59800</v>
      </c>
      <c r="F14" s="55"/>
      <c r="G14" s="21">
        <v>4160</v>
      </c>
      <c r="H14" s="21"/>
      <c r="I14" s="21">
        <v>60940</v>
      </c>
      <c r="J14" s="21">
        <v>39</v>
      </c>
      <c r="K14" s="21">
        <v>40</v>
      </c>
      <c r="L14" s="21"/>
      <c r="M14" s="55"/>
      <c r="N14" s="55"/>
      <c r="O14" s="21">
        <v>0</v>
      </c>
      <c r="P14" s="21">
        <v>4620</v>
      </c>
      <c r="Q14" s="55"/>
      <c r="R14" s="55"/>
      <c r="S14" s="21">
        <v>41960</v>
      </c>
      <c r="T14" s="21"/>
      <c r="U14" s="21">
        <v>220600</v>
      </c>
      <c r="V14" s="21">
        <v>0</v>
      </c>
      <c r="W14" s="21">
        <v>6</v>
      </c>
      <c r="X14" s="21">
        <v>1320</v>
      </c>
      <c r="Y14" s="21">
        <v>0</v>
      </c>
      <c r="Z14" s="21"/>
      <c r="AA14" s="21">
        <v>101.5</v>
      </c>
      <c r="AB14" s="55"/>
      <c r="AC14" s="21">
        <v>68</v>
      </c>
      <c r="AD14" s="21">
        <v>1054</v>
      </c>
      <c r="AE14" s="21">
        <v>1320</v>
      </c>
      <c r="AF14" s="21">
        <v>16740</v>
      </c>
      <c r="AG14" s="21">
        <v>1260</v>
      </c>
      <c r="AH14" s="21">
        <v>610</v>
      </c>
      <c r="AI14" s="21"/>
      <c r="AJ14" s="21">
        <v>0</v>
      </c>
      <c r="AK14" s="21">
        <v>38160</v>
      </c>
      <c r="AL14" s="55"/>
      <c r="AM14" s="21">
        <v>20</v>
      </c>
      <c r="AN14" s="21"/>
      <c r="AO14" s="21">
        <v>4400</v>
      </c>
      <c r="AP14" s="18">
        <f t="shared" si="1"/>
        <v>475938.5</v>
      </c>
      <c r="AQ14" s="38">
        <f t="shared" si="2"/>
        <v>0.7355644215916054</v>
      </c>
      <c r="AR14" s="43">
        <f t="shared" si="3"/>
        <v>647038.5</v>
      </c>
    </row>
    <row r="15" spans="1:44" ht="12.75">
      <c r="A15" s="16" t="s">
        <v>8</v>
      </c>
      <c r="B15" s="21">
        <v>179950</v>
      </c>
      <c r="C15" s="53">
        <f t="shared" si="0"/>
        <v>179950</v>
      </c>
      <c r="D15" s="21">
        <v>21100</v>
      </c>
      <c r="E15" s="21">
        <v>57580</v>
      </c>
      <c r="F15" s="55"/>
      <c r="G15" s="21">
        <v>2980</v>
      </c>
      <c r="H15" s="21"/>
      <c r="I15" s="21">
        <v>83200</v>
      </c>
      <c r="J15" s="21"/>
      <c r="K15" s="21"/>
      <c r="L15" s="21"/>
      <c r="M15" s="55"/>
      <c r="N15" s="55"/>
      <c r="O15" s="21">
        <v>0</v>
      </c>
      <c r="P15" s="21">
        <v>4300</v>
      </c>
      <c r="Q15" s="55"/>
      <c r="R15" s="55"/>
      <c r="S15" s="21">
        <v>42640</v>
      </c>
      <c r="T15" s="21"/>
      <c r="U15" s="21">
        <v>225880</v>
      </c>
      <c r="V15" s="21">
        <v>0</v>
      </c>
      <c r="W15" s="21">
        <v>0</v>
      </c>
      <c r="X15" s="21">
        <v>800</v>
      </c>
      <c r="Y15" s="21">
        <v>300</v>
      </c>
      <c r="Z15" s="21"/>
      <c r="AA15" s="21">
        <v>0</v>
      </c>
      <c r="AB15" s="55"/>
      <c r="AC15" s="21">
        <v>36.5</v>
      </c>
      <c r="AD15" s="21">
        <v>420</v>
      </c>
      <c r="AE15" s="21">
        <v>1580</v>
      </c>
      <c r="AF15" s="21">
        <v>12180</v>
      </c>
      <c r="AG15" s="21">
        <v>1540</v>
      </c>
      <c r="AH15" s="21">
        <v>540</v>
      </c>
      <c r="AI15" s="21"/>
      <c r="AJ15" s="21">
        <v>4000</v>
      </c>
      <c r="AK15" s="21">
        <v>36540</v>
      </c>
      <c r="AL15" s="55"/>
      <c r="AM15" s="21">
        <v>20</v>
      </c>
      <c r="AN15" s="21"/>
      <c r="AO15" s="21">
        <v>1980</v>
      </c>
      <c r="AP15" s="18">
        <f t="shared" si="1"/>
        <v>497616.5</v>
      </c>
      <c r="AQ15" s="38">
        <f t="shared" si="2"/>
        <v>0.734417212185077</v>
      </c>
      <c r="AR15" s="43">
        <f t="shared" si="3"/>
        <v>677566.5</v>
      </c>
    </row>
    <row r="16" spans="1:44" ht="12.75">
      <c r="A16" s="16" t="s">
        <v>9</v>
      </c>
      <c r="B16" s="21">
        <v>180940</v>
      </c>
      <c r="C16" s="53">
        <f t="shared" si="0"/>
        <v>180940</v>
      </c>
      <c r="D16" s="21">
        <v>16980</v>
      </c>
      <c r="E16" s="21">
        <v>69140</v>
      </c>
      <c r="F16" s="55"/>
      <c r="G16" s="21">
        <v>7500</v>
      </c>
      <c r="H16" s="21"/>
      <c r="I16" s="21">
        <v>79200</v>
      </c>
      <c r="J16" s="21">
        <v>31</v>
      </c>
      <c r="K16" s="21"/>
      <c r="L16" s="21"/>
      <c r="M16" s="55"/>
      <c r="N16" s="55"/>
      <c r="O16" s="21">
        <v>0</v>
      </c>
      <c r="P16" s="21">
        <v>1920</v>
      </c>
      <c r="Q16" s="55"/>
      <c r="R16" s="55"/>
      <c r="S16" s="21">
        <v>52180</v>
      </c>
      <c r="T16" s="21"/>
      <c r="U16" s="21">
        <v>241460</v>
      </c>
      <c r="V16" s="21">
        <v>0</v>
      </c>
      <c r="W16" s="21">
        <v>0</v>
      </c>
      <c r="X16" s="21">
        <v>1300</v>
      </c>
      <c r="Y16" s="21">
        <v>0</v>
      </c>
      <c r="Z16" s="21"/>
      <c r="AA16" s="21">
        <v>100</v>
      </c>
      <c r="AB16" s="55"/>
      <c r="AC16" s="21">
        <v>78.5</v>
      </c>
      <c r="AD16" s="21">
        <v>520</v>
      </c>
      <c r="AE16" s="21">
        <v>1560</v>
      </c>
      <c r="AF16" s="21">
        <v>9560</v>
      </c>
      <c r="AG16" s="21">
        <v>1220</v>
      </c>
      <c r="AH16" s="21">
        <v>360</v>
      </c>
      <c r="AI16" s="21"/>
      <c r="AJ16" s="21">
        <v>6960</v>
      </c>
      <c r="AK16" s="21">
        <v>32440</v>
      </c>
      <c r="AL16" s="55"/>
      <c r="AM16" s="21">
        <v>0</v>
      </c>
      <c r="AN16" s="21"/>
      <c r="AO16" s="21">
        <v>10320</v>
      </c>
      <c r="AP16" s="18">
        <f t="shared" si="1"/>
        <v>532829.5</v>
      </c>
      <c r="AQ16" s="38">
        <f t="shared" si="2"/>
        <v>0.7465007961253598</v>
      </c>
      <c r="AR16" s="43">
        <f t="shared" si="3"/>
        <v>713769.5</v>
      </c>
    </row>
    <row r="17" spans="1:44" ht="12.75">
      <c r="A17" s="16" t="s">
        <v>10</v>
      </c>
      <c r="B17" s="21">
        <v>169120</v>
      </c>
      <c r="C17" s="53">
        <f t="shared" si="0"/>
        <v>169120</v>
      </c>
      <c r="D17" s="21">
        <v>21460</v>
      </c>
      <c r="E17" s="21">
        <v>52640</v>
      </c>
      <c r="F17" s="55"/>
      <c r="G17" s="21">
        <v>4300</v>
      </c>
      <c r="H17" s="21"/>
      <c r="I17" s="21">
        <v>71000</v>
      </c>
      <c r="J17" s="21">
        <v>89</v>
      </c>
      <c r="K17" s="21"/>
      <c r="L17" s="21"/>
      <c r="M17" s="55"/>
      <c r="N17" s="55"/>
      <c r="O17" s="21">
        <v>0</v>
      </c>
      <c r="P17" s="21">
        <v>3140</v>
      </c>
      <c r="Q17" s="55"/>
      <c r="R17" s="55"/>
      <c r="S17" s="21">
        <v>42980</v>
      </c>
      <c r="T17" s="21"/>
      <c r="U17" s="21">
        <v>214820</v>
      </c>
      <c r="V17" s="21">
        <v>0</v>
      </c>
      <c r="W17" s="21">
        <v>40</v>
      </c>
      <c r="X17" s="21">
        <v>320</v>
      </c>
      <c r="Y17" s="21">
        <v>200</v>
      </c>
      <c r="Z17" s="21"/>
      <c r="AA17" s="21">
        <v>214.5</v>
      </c>
      <c r="AB17" s="55"/>
      <c r="AC17" s="21"/>
      <c r="AD17" s="21">
        <v>420</v>
      </c>
      <c r="AE17" s="21">
        <v>1160</v>
      </c>
      <c r="AF17" s="21">
        <v>13300</v>
      </c>
      <c r="AG17" s="21">
        <v>1580</v>
      </c>
      <c r="AH17" s="21">
        <v>400</v>
      </c>
      <c r="AI17" s="21"/>
      <c r="AJ17" s="21">
        <v>14760</v>
      </c>
      <c r="AK17" s="21">
        <v>31320</v>
      </c>
      <c r="AL17" s="55"/>
      <c r="AM17" s="21">
        <v>40</v>
      </c>
      <c r="AN17" s="21"/>
      <c r="AO17" s="21">
        <v>0</v>
      </c>
      <c r="AP17" s="18">
        <f t="shared" si="1"/>
        <v>474183.5</v>
      </c>
      <c r="AQ17" s="38">
        <f t="shared" si="2"/>
        <v>0.7371069798314481</v>
      </c>
      <c r="AR17" s="43">
        <f t="shared" si="3"/>
        <v>643303.5</v>
      </c>
    </row>
    <row r="18" spans="1:44" ht="12.75">
      <c r="A18" s="16" t="s">
        <v>11</v>
      </c>
      <c r="B18" s="21">
        <v>182850</v>
      </c>
      <c r="C18" s="53">
        <f t="shared" si="0"/>
        <v>182850</v>
      </c>
      <c r="D18" s="21">
        <v>14680</v>
      </c>
      <c r="E18" s="21">
        <v>45060</v>
      </c>
      <c r="F18" s="55"/>
      <c r="G18" s="21">
        <v>1460</v>
      </c>
      <c r="H18" s="21"/>
      <c r="I18" s="21">
        <v>56800</v>
      </c>
      <c r="J18" s="21">
        <v>40</v>
      </c>
      <c r="K18" s="21"/>
      <c r="L18" s="21"/>
      <c r="M18" s="55"/>
      <c r="N18" s="55"/>
      <c r="O18" s="21">
        <v>0</v>
      </c>
      <c r="P18" s="21">
        <v>5280</v>
      </c>
      <c r="Q18" s="55"/>
      <c r="R18" s="21">
        <v>2660</v>
      </c>
      <c r="S18" s="21">
        <v>45180</v>
      </c>
      <c r="T18" s="21"/>
      <c r="U18" s="21">
        <v>207960</v>
      </c>
      <c r="V18" s="21">
        <v>0</v>
      </c>
      <c r="W18" s="21">
        <v>0</v>
      </c>
      <c r="X18" s="21">
        <v>640</v>
      </c>
      <c r="Y18" s="21">
        <v>0</v>
      </c>
      <c r="Z18" s="21"/>
      <c r="AA18" s="21">
        <v>80</v>
      </c>
      <c r="AB18" s="55"/>
      <c r="AC18" s="21">
        <v>40</v>
      </c>
      <c r="AD18" s="21">
        <v>520</v>
      </c>
      <c r="AE18" s="21">
        <v>1280</v>
      </c>
      <c r="AF18" s="21">
        <v>14320</v>
      </c>
      <c r="AG18" s="21">
        <v>1580</v>
      </c>
      <c r="AH18" s="21">
        <v>530</v>
      </c>
      <c r="AI18" s="21"/>
      <c r="AJ18" s="21">
        <v>10780</v>
      </c>
      <c r="AK18" s="21">
        <v>30320</v>
      </c>
      <c r="AL18" s="55"/>
      <c r="AM18" s="21">
        <v>100</v>
      </c>
      <c r="AN18" s="21"/>
      <c r="AO18" s="21">
        <v>10020</v>
      </c>
      <c r="AP18" s="18">
        <f t="shared" si="1"/>
        <v>449330</v>
      </c>
      <c r="AQ18" s="38">
        <f t="shared" si="2"/>
        <v>0.7107627574425005</v>
      </c>
      <c r="AR18" s="43">
        <f t="shared" si="3"/>
        <v>632180</v>
      </c>
    </row>
    <row r="19" spans="1:44" ht="12.75">
      <c r="A19" s="16" t="s">
        <v>12</v>
      </c>
      <c r="B19" s="21">
        <v>157740</v>
      </c>
      <c r="C19" s="53">
        <f t="shared" si="0"/>
        <v>157740</v>
      </c>
      <c r="D19" s="21">
        <v>12420</v>
      </c>
      <c r="E19" s="21">
        <v>50420</v>
      </c>
      <c r="F19" s="55">
        <v>500</v>
      </c>
      <c r="G19" s="21">
        <v>7540</v>
      </c>
      <c r="H19" s="21"/>
      <c r="I19" s="21">
        <v>41160</v>
      </c>
      <c r="J19" s="21">
        <v>35.5</v>
      </c>
      <c r="K19" s="21"/>
      <c r="L19" s="21"/>
      <c r="M19" s="55"/>
      <c r="N19" s="55"/>
      <c r="O19" s="21">
        <v>0</v>
      </c>
      <c r="P19" s="21">
        <v>3740</v>
      </c>
      <c r="Q19" s="55"/>
      <c r="R19" s="55"/>
      <c r="S19" s="21">
        <v>53100</v>
      </c>
      <c r="T19" s="21"/>
      <c r="U19" s="21">
        <v>175900</v>
      </c>
      <c r="V19" s="21">
        <v>0</v>
      </c>
      <c r="W19" s="21">
        <v>0</v>
      </c>
      <c r="X19" s="21">
        <v>720</v>
      </c>
      <c r="Y19" s="21">
        <v>150</v>
      </c>
      <c r="Z19" s="21"/>
      <c r="AA19" s="21">
        <v>95.5</v>
      </c>
      <c r="AB19" s="55"/>
      <c r="AC19" s="21">
        <v>80</v>
      </c>
      <c r="AD19" s="21">
        <v>660</v>
      </c>
      <c r="AE19" s="21">
        <v>1260</v>
      </c>
      <c r="AF19" s="21">
        <v>15180</v>
      </c>
      <c r="AG19" s="21">
        <v>1580</v>
      </c>
      <c r="AH19" s="21">
        <v>740</v>
      </c>
      <c r="AI19" s="21"/>
      <c r="AJ19" s="21">
        <v>19260</v>
      </c>
      <c r="AK19" s="21">
        <v>26780</v>
      </c>
      <c r="AL19" s="55"/>
      <c r="AM19" s="21">
        <v>0</v>
      </c>
      <c r="AN19" s="21"/>
      <c r="AO19" s="21">
        <v>14100</v>
      </c>
      <c r="AP19" s="18">
        <f t="shared" si="1"/>
        <v>425421</v>
      </c>
      <c r="AQ19" s="38">
        <f t="shared" si="2"/>
        <v>0.7295086605585764</v>
      </c>
      <c r="AR19" s="43">
        <f t="shared" si="3"/>
        <v>583161</v>
      </c>
    </row>
    <row r="20" spans="1:44" ht="12.75">
      <c r="A20" s="16" t="s">
        <v>13</v>
      </c>
      <c r="B20" s="21">
        <v>182960</v>
      </c>
      <c r="C20" s="53">
        <f t="shared" si="0"/>
        <v>182960</v>
      </c>
      <c r="D20" s="21">
        <v>16220</v>
      </c>
      <c r="E20" s="21">
        <v>41600</v>
      </c>
      <c r="F20" s="64">
        <v>2840</v>
      </c>
      <c r="G20" s="21">
        <v>1100</v>
      </c>
      <c r="H20" s="21"/>
      <c r="I20" s="21">
        <v>45400</v>
      </c>
      <c r="J20" s="21">
        <v>38.5</v>
      </c>
      <c r="K20" s="21"/>
      <c r="L20" s="21"/>
      <c r="M20" s="55"/>
      <c r="N20" s="55"/>
      <c r="O20" s="21">
        <v>90</v>
      </c>
      <c r="P20" s="21">
        <v>1710</v>
      </c>
      <c r="Q20" s="55"/>
      <c r="R20" s="55"/>
      <c r="S20" s="21">
        <v>46360</v>
      </c>
      <c r="T20" s="21"/>
      <c r="U20" s="21">
        <v>211960</v>
      </c>
      <c r="V20" s="21">
        <v>0</v>
      </c>
      <c r="W20" s="21">
        <v>0</v>
      </c>
      <c r="X20" s="21">
        <v>880</v>
      </c>
      <c r="Y20" s="21">
        <v>100</v>
      </c>
      <c r="Z20" s="21"/>
      <c r="AA20" s="21">
        <v>106.5</v>
      </c>
      <c r="AB20" s="55"/>
      <c r="AC20" s="21">
        <v>73</v>
      </c>
      <c r="AD20" s="21">
        <v>800</v>
      </c>
      <c r="AE20" s="21">
        <v>820</v>
      </c>
      <c r="AF20" s="21">
        <v>10800</v>
      </c>
      <c r="AG20" s="21">
        <v>420</v>
      </c>
      <c r="AH20" s="21">
        <v>440</v>
      </c>
      <c r="AI20" s="21"/>
      <c r="AJ20" s="21">
        <v>5400</v>
      </c>
      <c r="AK20" s="21">
        <v>29560</v>
      </c>
      <c r="AL20" s="55"/>
      <c r="AM20" s="21">
        <v>60</v>
      </c>
      <c r="AN20" s="21"/>
      <c r="AO20" s="21">
        <v>10130</v>
      </c>
      <c r="AP20" s="18">
        <f t="shared" si="1"/>
        <v>426908</v>
      </c>
      <c r="AQ20" s="38">
        <f t="shared" si="2"/>
        <v>0.700000655879633</v>
      </c>
      <c r="AR20" s="43">
        <f t="shared" si="3"/>
        <v>609868</v>
      </c>
    </row>
    <row r="21" spans="1:44" ht="12.75">
      <c r="A21" s="16"/>
      <c r="B21" s="21"/>
      <c r="C21" s="54"/>
      <c r="D21" s="21"/>
      <c r="E21" s="21"/>
      <c r="F21" s="55"/>
      <c r="G21" s="21"/>
      <c r="H21" s="21"/>
      <c r="I21" s="31"/>
      <c r="J21" s="21"/>
      <c r="K21" s="21"/>
      <c r="L21" s="21"/>
      <c r="M21" s="55"/>
      <c r="N21" s="55"/>
      <c r="O21" s="31"/>
      <c r="P21" s="26"/>
      <c r="Q21" s="55"/>
      <c r="R21" s="55"/>
      <c r="S21" s="32"/>
      <c r="T21" s="32"/>
      <c r="U21" s="31"/>
      <c r="V21" s="31"/>
      <c r="W21" s="21"/>
      <c r="X21" s="31"/>
      <c r="Y21" s="21"/>
      <c r="Z21" s="21"/>
      <c r="AA21" s="26"/>
      <c r="AB21" s="55"/>
      <c r="AC21" s="21"/>
      <c r="AD21" s="21"/>
      <c r="AE21" s="21"/>
      <c r="AF21" s="21"/>
      <c r="AG21" s="21"/>
      <c r="AH21" s="21"/>
      <c r="AI21" s="21"/>
      <c r="AJ21" s="21"/>
      <c r="AK21" s="21"/>
      <c r="AL21" s="55"/>
      <c r="AM21" s="31"/>
      <c r="AN21" s="66"/>
      <c r="AO21" s="22"/>
      <c r="AP21" s="19"/>
      <c r="AQ21" s="39"/>
      <c r="AR21" s="41"/>
    </row>
    <row r="22" spans="1:44" ht="13.5" thickBot="1">
      <c r="A22" s="20" t="s">
        <v>19</v>
      </c>
      <c r="B22" s="21">
        <f>SUM(B9:B20)</f>
        <v>2002330</v>
      </c>
      <c r="C22" s="53">
        <f>B22</f>
        <v>2002330</v>
      </c>
      <c r="D22" s="21">
        <f>SUM(D9:D20)</f>
        <v>184300</v>
      </c>
      <c r="E22" s="21">
        <f aca="true" t="shared" si="4" ref="E22:AO22">SUM(E9:E20)</f>
        <v>579480</v>
      </c>
      <c r="F22" s="21">
        <f t="shared" si="4"/>
        <v>3340</v>
      </c>
      <c r="G22" s="21">
        <f t="shared" si="4"/>
        <v>46200</v>
      </c>
      <c r="H22" s="21">
        <f t="shared" si="4"/>
        <v>0</v>
      </c>
      <c r="I22" s="21">
        <f t="shared" si="4"/>
        <v>668080</v>
      </c>
      <c r="J22" s="21">
        <f t="shared" si="4"/>
        <v>456</v>
      </c>
      <c r="K22" s="21">
        <f t="shared" si="4"/>
        <v>470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 t="shared" si="4"/>
        <v>150</v>
      </c>
      <c r="P22" s="21">
        <f t="shared" si="4"/>
        <v>53110</v>
      </c>
      <c r="Q22" s="21">
        <f t="shared" si="4"/>
        <v>0</v>
      </c>
      <c r="R22" s="21">
        <v>2660</v>
      </c>
      <c r="S22" s="21">
        <f t="shared" si="4"/>
        <v>536400</v>
      </c>
      <c r="T22" s="21"/>
      <c r="U22" s="21">
        <f t="shared" si="4"/>
        <v>2456260</v>
      </c>
      <c r="V22" s="21">
        <f t="shared" si="4"/>
        <v>0</v>
      </c>
      <c r="W22" s="21">
        <f t="shared" si="4"/>
        <v>126</v>
      </c>
      <c r="X22" s="21">
        <f t="shared" si="4"/>
        <v>9900</v>
      </c>
      <c r="Y22" s="21">
        <f t="shared" si="4"/>
        <v>1850</v>
      </c>
      <c r="Z22" s="21">
        <f t="shared" si="4"/>
        <v>0</v>
      </c>
      <c r="AA22" s="21">
        <f t="shared" si="4"/>
        <v>1173</v>
      </c>
      <c r="AB22" s="21">
        <f t="shared" si="4"/>
        <v>0</v>
      </c>
      <c r="AC22" s="21">
        <f t="shared" si="4"/>
        <v>633</v>
      </c>
      <c r="AD22" s="21">
        <f t="shared" si="4"/>
        <v>7634</v>
      </c>
      <c r="AE22" s="21">
        <f t="shared" si="4"/>
        <v>14320</v>
      </c>
      <c r="AF22" s="21">
        <f t="shared" si="4"/>
        <v>145880</v>
      </c>
      <c r="AG22" s="21">
        <f t="shared" si="4"/>
        <v>13500</v>
      </c>
      <c r="AH22" s="21">
        <f t="shared" si="4"/>
        <v>5660</v>
      </c>
      <c r="AI22" s="21">
        <f t="shared" si="4"/>
        <v>0</v>
      </c>
      <c r="AJ22" s="21">
        <f t="shared" si="4"/>
        <v>64620</v>
      </c>
      <c r="AK22" s="21">
        <f t="shared" si="4"/>
        <v>359060</v>
      </c>
      <c r="AL22" s="21">
        <f t="shared" si="4"/>
        <v>0</v>
      </c>
      <c r="AM22" s="21">
        <f t="shared" si="4"/>
        <v>460</v>
      </c>
      <c r="AN22" s="21"/>
      <c r="AO22" s="21">
        <f t="shared" si="4"/>
        <v>93630</v>
      </c>
      <c r="AP22" s="18">
        <f>SUM(AP9:AP20)</f>
        <v>5249352</v>
      </c>
      <c r="AQ22" s="40">
        <f>AP22/(C22+AP22)</f>
        <v>0.723880611422288</v>
      </c>
      <c r="AR22" s="44">
        <f>SUM(AR9:AR20)</f>
        <v>7251682</v>
      </c>
    </row>
    <row r="26" spans="35:41" ht="12.75">
      <c r="AI26" s="27"/>
      <c r="AJ26" s="27"/>
      <c r="AO26" s="27"/>
    </row>
    <row r="27" ht="12.75">
      <c r="AO27" s="27"/>
    </row>
  </sheetData>
  <sheetProtection/>
  <printOptions/>
  <pageMargins left="0.7" right="0.7" top="0.75" bottom="0.75" header="0.3" footer="0.3"/>
  <pageSetup fitToHeight="0"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R22"/>
  <sheetViews>
    <sheetView zoomScalePageLayoutView="0" workbookViewId="0" topLeftCell="A1">
      <pane xSplit="1" topLeftCell="R1" activePane="topRight" state="frozen"/>
      <selection pane="topLeft" activeCell="A1" sqref="A1"/>
      <selection pane="topRight" activeCell="A13" sqref="A13"/>
    </sheetView>
  </sheetViews>
  <sheetFormatPr defaultColWidth="9.140625" defaultRowHeight="12.75"/>
  <cols>
    <col min="1" max="1" width="14.140625" style="0" customWidth="1"/>
    <col min="2" max="2" width="13.28125" style="0" customWidth="1"/>
    <col min="3" max="3" width="18.00390625" style="0" bestFit="1" customWidth="1"/>
    <col min="4" max="4" width="10.7109375" style="0" customWidth="1"/>
    <col min="18" max="18" width="7.28125" style="0" bestFit="1" customWidth="1"/>
    <col min="24" max="24" width="11.7109375" style="0" customWidth="1"/>
  </cols>
  <sheetData>
    <row r="1" spans="1:27" ht="33">
      <c r="A1" s="2"/>
      <c r="B1" s="3" t="s">
        <v>15</v>
      </c>
      <c r="C1" s="4">
        <v>5.5</v>
      </c>
      <c r="E1" s="56" t="s">
        <v>99</v>
      </c>
      <c r="F1" s="5"/>
      <c r="G1" s="24"/>
      <c r="H1" s="24"/>
      <c r="I1" s="24"/>
      <c r="J1" s="24"/>
      <c r="K1" s="24"/>
      <c r="L1" s="24"/>
      <c r="M1" s="24"/>
      <c r="N1" s="2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2.75">
      <c r="A2" s="7"/>
      <c r="B2" s="8" t="s">
        <v>0</v>
      </c>
      <c r="C2" s="9">
        <v>8900</v>
      </c>
      <c r="E2" s="5"/>
      <c r="F2" s="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2.75">
      <c r="B3" s="10" t="s">
        <v>32</v>
      </c>
      <c r="C3" s="30" t="e">
        <f>C4/C2</f>
        <v>#REF!</v>
      </c>
      <c r="E3" s="5"/>
      <c r="F3" s="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.75">
      <c r="A4" s="7"/>
      <c r="B4" s="10" t="s">
        <v>16</v>
      </c>
      <c r="C4" s="9" t="e">
        <f>#REF!+#REF!</f>
        <v>#REF!</v>
      </c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2.75">
      <c r="A5" s="7"/>
      <c r="B5" s="10" t="s">
        <v>22</v>
      </c>
      <c r="C5" s="9" t="e">
        <f>#REF!</f>
        <v>#REF!</v>
      </c>
      <c r="E5" s="5"/>
      <c r="F5" s="5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2.75">
      <c r="A6" s="7"/>
      <c r="B6" s="10" t="s">
        <v>17</v>
      </c>
      <c r="C6" s="9" t="e">
        <f>#REF!</f>
        <v>#REF!</v>
      </c>
      <c r="E6" s="5"/>
      <c r="F6" s="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3.5" thickBot="1">
      <c r="A7" s="7"/>
      <c r="B7" s="11" t="s">
        <v>1</v>
      </c>
      <c r="C7" s="12" t="e">
        <f>C6/C4</f>
        <v>#REF!</v>
      </c>
      <c r="E7" s="5"/>
      <c r="F7" s="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44" ht="48">
      <c r="A8" s="6" t="s">
        <v>35</v>
      </c>
      <c r="B8" s="13" t="s">
        <v>31</v>
      </c>
      <c r="C8" s="14" t="s">
        <v>18</v>
      </c>
      <c r="D8" s="28" t="s">
        <v>46</v>
      </c>
      <c r="E8" s="28" t="s">
        <v>47</v>
      </c>
      <c r="F8" s="28" t="s">
        <v>38</v>
      </c>
      <c r="G8" s="28" t="s">
        <v>39</v>
      </c>
      <c r="H8" s="28" t="s">
        <v>49</v>
      </c>
      <c r="I8" s="28" t="s">
        <v>50</v>
      </c>
      <c r="J8" s="28" t="s">
        <v>40</v>
      </c>
      <c r="K8" s="28" t="s">
        <v>48</v>
      </c>
      <c r="L8" s="28" t="s">
        <v>76</v>
      </c>
      <c r="M8" s="28" t="s">
        <v>41</v>
      </c>
      <c r="N8" s="28" t="s">
        <v>44</v>
      </c>
      <c r="O8" s="28" t="s">
        <v>68</v>
      </c>
      <c r="P8" s="28" t="s">
        <v>42</v>
      </c>
      <c r="Q8" s="28" t="s">
        <v>43</v>
      </c>
      <c r="R8" s="28" t="s">
        <v>45</v>
      </c>
      <c r="S8" s="28" t="s">
        <v>51</v>
      </c>
      <c r="T8" s="28" t="s">
        <v>82</v>
      </c>
      <c r="U8" s="28" t="s">
        <v>52</v>
      </c>
      <c r="V8" s="28" t="s">
        <v>54</v>
      </c>
      <c r="W8" s="28" t="s">
        <v>69</v>
      </c>
      <c r="X8" s="28" t="s">
        <v>55</v>
      </c>
      <c r="Y8" s="28" t="s">
        <v>56</v>
      </c>
      <c r="Z8" s="29" t="s">
        <v>72</v>
      </c>
      <c r="AA8" s="28" t="s">
        <v>57</v>
      </c>
      <c r="AB8" s="28" t="s">
        <v>60</v>
      </c>
      <c r="AC8" s="28" t="s">
        <v>61</v>
      </c>
      <c r="AD8" s="28" t="s">
        <v>58</v>
      </c>
      <c r="AE8" s="28" t="s">
        <v>59</v>
      </c>
      <c r="AF8" s="28" t="s">
        <v>67</v>
      </c>
      <c r="AG8" s="28" t="s">
        <v>62</v>
      </c>
      <c r="AH8" s="29" t="s">
        <v>63</v>
      </c>
      <c r="AI8" s="28" t="s">
        <v>53</v>
      </c>
      <c r="AJ8" s="29" t="s">
        <v>64</v>
      </c>
      <c r="AK8" s="29" t="s">
        <v>65</v>
      </c>
      <c r="AL8" s="29" t="s">
        <v>37</v>
      </c>
      <c r="AM8" s="52" t="s">
        <v>78</v>
      </c>
      <c r="AN8" s="28" t="s">
        <v>86</v>
      </c>
      <c r="AO8" s="49" t="s">
        <v>66</v>
      </c>
      <c r="AP8" s="15" t="s">
        <v>20</v>
      </c>
      <c r="AQ8" s="37" t="s">
        <v>14</v>
      </c>
      <c r="AR8" s="42" t="s">
        <v>30</v>
      </c>
    </row>
    <row r="9" spans="1:44" ht="12.75">
      <c r="A9" s="16" t="s">
        <v>2</v>
      </c>
      <c r="B9" s="21">
        <v>96780</v>
      </c>
      <c r="C9" s="53">
        <f>B9</f>
        <v>96780</v>
      </c>
      <c r="D9" s="21">
        <v>5260</v>
      </c>
      <c r="E9" s="21">
        <v>18600</v>
      </c>
      <c r="F9" s="55"/>
      <c r="G9" s="55"/>
      <c r="H9" s="21">
        <v>0</v>
      </c>
      <c r="I9" s="21">
        <v>18440</v>
      </c>
      <c r="J9" s="55"/>
      <c r="K9" s="21">
        <v>0</v>
      </c>
      <c r="L9" s="55"/>
      <c r="M9" s="55"/>
      <c r="N9" s="21">
        <v>76250</v>
      </c>
      <c r="O9" s="55"/>
      <c r="P9" s="21">
        <v>19700</v>
      </c>
      <c r="Q9" s="55"/>
      <c r="R9" s="55"/>
      <c r="S9" s="21">
        <v>23260</v>
      </c>
      <c r="T9" s="55"/>
      <c r="U9" s="21">
        <v>82580</v>
      </c>
      <c r="V9" s="21">
        <v>1420</v>
      </c>
      <c r="W9" s="55"/>
      <c r="X9" s="21">
        <v>1600</v>
      </c>
      <c r="Y9" s="21">
        <v>0</v>
      </c>
      <c r="Z9" s="55"/>
      <c r="AA9" s="21">
        <v>0</v>
      </c>
      <c r="AB9" s="55"/>
      <c r="AC9" s="55"/>
      <c r="AD9" s="21">
        <v>2780</v>
      </c>
      <c r="AE9" s="55"/>
      <c r="AF9" s="21">
        <v>4640</v>
      </c>
      <c r="AG9" s="21">
        <v>2020</v>
      </c>
      <c r="AH9" s="21">
        <v>2360</v>
      </c>
      <c r="AI9" s="55"/>
      <c r="AJ9" s="21">
        <v>10600</v>
      </c>
      <c r="AK9" s="21">
        <v>3260</v>
      </c>
      <c r="AL9" s="55"/>
      <c r="AM9" s="55"/>
      <c r="AN9" s="55"/>
      <c r="AO9" s="21">
        <v>16840</v>
      </c>
      <c r="AP9" s="61">
        <f>SUM(D9:AO9)</f>
        <v>289610</v>
      </c>
      <c r="AQ9" s="38">
        <f aca="true" t="shared" si="0" ref="AQ9:AQ20">AP9/(C9+AP9)</f>
        <v>0.7495276792877662</v>
      </c>
      <c r="AR9" s="43">
        <f aca="true" t="shared" si="1" ref="AR9:AR20">C9+AP9</f>
        <v>386390</v>
      </c>
    </row>
    <row r="10" spans="1:44" ht="12.75">
      <c r="A10" s="16" t="s">
        <v>3</v>
      </c>
      <c r="B10" s="21">
        <v>72440</v>
      </c>
      <c r="C10" s="53">
        <f aca="true" t="shared" si="2" ref="C10:C22">B10</f>
        <v>72440</v>
      </c>
      <c r="D10" s="21">
        <v>2920</v>
      </c>
      <c r="E10" s="21">
        <v>16020</v>
      </c>
      <c r="F10" s="55"/>
      <c r="G10" s="55"/>
      <c r="H10" s="21">
        <v>0</v>
      </c>
      <c r="I10" s="21">
        <v>13560</v>
      </c>
      <c r="J10" s="55"/>
      <c r="K10" s="21">
        <v>0</v>
      </c>
      <c r="L10" s="55"/>
      <c r="M10" s="55"/>
      <c r="N10" s="21">
        <v>30800</v>
      </c>
      <c r="O10" s="55"/>
      <c r="P10" s="21">
        <v>19620</v>
      </c>
      <c r="Q10" s="55"/>
      <c r="R10" s="55"/>
      <c r="S10" s="21">
        <v>26020</v>
      </c>
      <c r="T10" s="55"/>
      <c r="U10" s="21">
        <v>59600</v>
      </c>
      <c r="V10" s="21">
        <v>1480</v>
      </c>
      <c r="W10" s="55"/>
      <c r="X10" s="21">
        <v>1120</v>
      </c>
      <c r="Y10" s="21">
        <v>0</v>
      </c>
      <c r="Z10" s="55"/>
      <c r="AA10" s="21">
        <v>0</v>
      </c>
      <c r="AB10" s="55"/>
      <c r="AC10" s="55"/>
      <c r="AD10" s="21">
        <v>2380</v>
      </c>
      <c r="AE10" s="55"/>
      <c r="AF10" s="21">
        <v>9600</v>
      </c>
      <c r="AG10" s="21">
        <v>900</v>
      </c>
      <c r="AH10" s="21">
        <v>0</v>
      </c>
      <c r="AI10" s="55"/>
      <c r="AJ10" s="21">
        <v>13100</v>
      </c>
      <c r="AK10" s="21">
        <v>11200</v>
      </c>
      <c r="AL10" s="55"/>
      <c r="AM10" s="55"/>
      <c r="AN10" s="55"/>
      <c r="AO10" s="21">
        <v>15980</v>
      </c>
      <c r="AP10" s="61">
        <f aca="true" t="shared" si="3" ref="AP10:AP20">SUM(D10:AO10)</f>
        <v>224300</v>
      </c>
      <c r="AQ10" s="38">
        <f t="shared" si="0"/>
        <v>0.7558805688481499</v>
      </c>
      <c r="AR10" s="43">
        <f t="shared" si="1"/>
        <v>296740</v>
      </c>
    </row>
    <row r="11" spans="1:44" ht="12.75">
      <c r="A11" s="16" t="s">
        <v>4</v>
      </c>
      <c r="B11" s="21">
        <v>93040</v>
      </c>
      <c r="C11" s="53">
        <f t="shared" si="2"/>
        <v>93040</v>
      </c>
      <c r="D11" s="21">
        <v>0</v>
      </c>
      <c r="E11" s="21">
        <v>22280</v>
      </c>
      <c r="F11" s="55"/>
      <c r="G11" s="55"/>
      <c r="H11" s="21"/>
      <c r="I11" s="21">
        <v>17880</v>
      </c>
      <c r="J11" s="55"/>
      <c r="K11" s="21"/>
      <c r="L11" s="55"/>
      <c r="M11" s="55"/>
      <c r="N11" s="21">
        <v>18350</v>
      </c>
      <c r="O11" s="55"/>
      <c r="P11" s="21">
        <v>15780</v>
      </c>
      <c r="Q11" s="55"/>
      <c r="R11" s="55"/>
      <c r="S11" s="21">
        <v>28440</v>
      </c>
      <c r="T11" s="55"/>
      <c r="U11" s="21">
        <v>57400</v>
      </c>
      <c r="V11" s="21">
        <v>1940</v>
      </c>
      <c r="W11" s="55"/>
      <c r="X11" s="21">
        <v>1240</v>
      </c>
      <c r="Y11" s="21">
        <v>0</v>
      </c>
      <c r="Z11" s="55"/>
      <c r="AA11" s="21">
        <v>200</v>
      </c>
      <c r="AB11" s="55"/>
      <c r="AC11" s="55"/>
      <c r="AD11" s="21">
        <v>800</v>
      </c>
      <c r="AE11" s="55"/>
      <c r="AF11" s="21">
        <v>10360</v>
      </c>
      <c r="AG11" s="21">
        <v>2680</v>
      </c>
      <c r="AH11" s="21">
        <v>1870</v>
      </c>
      <c r="AI11" s="55"/>
      <c r="AJ11" s="21">
        <v>0</v>
      </c>
      <c r="AK11" s="21">
        <v>8340</v>
      </c>
      <c r="AL11" s="55"/>
      <c r="AM11" s="55"/>
      <c r="AN11" s="55"/>
      <c r="AO11" s="21">
        <v>9280</v>
      </c>
      <c r="AP11" s="61">
        <f t="shared" si="3"/>
        <v>196840</v>
      </c>
      <c r="AQ11" s="38">
        <f t="shared" si="0"/>
        <v>0.679039602594177</v>
      </c>
      <c r="AR11" s="43">
        <f t="shared" si="1"/>
        <v>289880</v>
      </c>
    </row>
    <row r="12" spans="1:44" ht="12.75">
      <c r="A12" s="16" t="s">
        <v>5</v>
      </c>
      <c r="B12" s="21">
        <v>66810</v>
      </c>
      <c r="C12" s="53">
        <f t="shared" si="2"/>
        <v>66810</v>
      </c>
      <c r="D12" s="21">
        <v>7440</v>
      </c>
      <c r="E12" s="21">
        <v>12160</v>
      </c>
      <c r="F12" s="55"/>
      <c r="G12" s="55"/>
      <c r="H12" s="21">
        <v>3860</v>
      </c>
      <c r="I12" s="21">
        <v>17220</v>
      </c>
      <c r="J12" s="55"/>
      <c r="K12" s="21"/>
      <c r="L12" s="55"/>
      <c r="M12" s="55"/>
      <c r="N12" s="21">
        <v>44850</v>
      </c>
      <c r="O12" s="55"/>
      <c r="P12" s="21">
        <v>7760</v>
      </c>
      <c r="Q12" s="55"/>
      <c r="R12" s="55"/>
      <c r="S12" s="21">
        <v>15760</v>
      </c>
      <c r="T12" s="55"/>
      <c r="U12" s="21">
        <v>73200</v>
      </c>
      <c r="V12" s="21">
        <v>1700</v>
      </c>
      <c r="W12" s="55"/>
      <c r="X12" s="21">
        <v>0</v>
      </c>
      <c r="Y12" s="21">
        <v>0</v>
      </c>
      <c r="Z12" s="55"/>
      <c r="AA12" s="21">
        <v>0</v>
      </c>
      <c r="AB12" s="55"/>
      <c r="AC12" s="55"/>
      <c r="AD12" s="21">
        <v>1320</v>
      </c>
      <c r="AE12" s="55"/>
      <c r="AF12" s="21">
        <v>11700</v>
      </c>
      <c r="AG12" s="21">
        <v>1540</v>
      </c>
      <c r="AH12" s="21">
        <v>0</v>
      </c>
      <c r="AI12" s="55"/>
      <c r="AJ12" s="21">
        <v>0</v>
      </c>
      <c r="AK12" s="21">
        <v>4520</v>
      </c>
      <c r="AL12" s="55"/>
      <c r="AM12" s="55"/>
      <c r="AN12" s="55"/>
      <c r="AO12" s="21">
        <v>15880</v>
      </c>
      <c r="AP12" s="61">
        <f t="shared" si="3"/>
        <v>218910</v>
      </c>
      <c r="AQ12" s="38">
        <f t="shared" si="0"/>
        <v>0.7661696766064678</v>
      </c>
      <c r="AR12" s="43">
        <f t="shared" si="1"/>
        <v>285720</v>
      </c>
    </row>
    <row r="13" spans="1:44" ht="12.75">
      <c r="A13" s="16" t="s">
        <v>6</v>
      </c>
      <c r="B13" s="21">
        <v>80880</v>
      </c>
      <c r="C13" s="53">
        <f t="shared" si="2"/>
        <v>80880</v>
      </c>
      <c r="D13" s="21">
        <v>0</v>
      </c>
      <c r="E13" s="21">
        <v>14580</v>
      </c>
      <c r="F13" s="55"/>
      <c r="G13" s="55"/>
      <c r="H13" s="21"/>
      <c r="I13" s="21">
        <v>17040</v>
      </c>
      <c r="J13" s="55"/>
      <c r="K13" s="21"/>
      <c r="L13" s="55"/>
      <c r="M13" s="55"/>
      <c r="N13" s="21">
        <v>15600</v>
      </c>
      <c r="O13" s="55"/>
      <c r="P13" s="21">
        <v>10780</v>
      </c>
      <c r="Q13" s="55"/>
      <c r="R13" s="55"/>
      <c r="S13" s="21">
        <v>33800</v>
      </c>
      <c r="T13" s="55"/>
      <c r="U13" s="21">
        <v>71600</v>
      </c>
      <c r="V13" s="21">
        <v>560</v>
      </c>
      <c r="W13" s="55"/>
      <c r="X13" s="21">
        <v>1360</v>
      </c>
      <c r="Y13" s="21">
        <v>20</v>
      </c>
      <c r="Z13" s="55"/>
      <c r="AA13" s="21">
        <v>0</v>
      </c>
      <c r="AB13" s="55"/>
      <c r="AC13" s="55"/>
      <c r="AD13" s="21"/>
      <c r="AE13" s="55"/>
      <c r="AF13" s="21">
        <v>10900</v>
      </c>
      <c r="AG13" s="21">
        <v>3340</v>
      </c>
      <c r="AH13" s="21">
        <v>820</v>
      </c>
      <c r="AI13" s="55"/>
      <c r="AJ13" s="21">
        <v>0</v>
      </c>
      <c r="AK13" s="21">
        <v>15660</v>
      </c>
      <c r="AL13" s="55"/>
      <c r="AM13" s="55"/>
      <c r="AN13" s="55"/>
      <c r="AO13" s="21">
        <v>12960</v>
      </c>
      <c r="AP13" s="61">
        <f t="shared" si="3"/>
        <v>209020</v>
      </c>
      <c r="AQ13" s="38">
        <f t="shared" si="0"/>
        <v>0.721007243877199</v>
      </c>
      <c r="AR13" s="43">
        <f t="shared" si="1"/>
        <v>289900</v>
      </c>
    </row>
    <row r="14" spans="1:44" ht="12.75">
      <c r="A14" s="16" t="s">
        <v>7</v>
      </c>
      <c r="B14" s="21">
        <v>74140</v>
      </c>
      <c r="C14" s="53">
        <f t="shared" si="2"/>
        <v>74140</v>
      </c>
      <c r="D14" s="21">
        <v>2800</v>
      </c>
      <c r="E14" s="21">
        <v>32080</v>
      </c>
      <c r="F14" s="55"/>
      <c r="G14" s="55"/>
      <c r="H14" s="21"/>
      <c r="I14" s="21">
        <v>22860</v>
      </c>
      <c r="J14" s="55"/>
      <c r="K14" s="21">
        <v>2820</v>
      </c>
      <c r="L14" s="55"/>
      <c r="M14" s="55"/>
      <c r="N14" s="21">
        <v>0</v>
      </c>
      <c r="O14" s="55"/>
      <c r="P14" s="21">
        <v>7760</v>
      </c>
      <c r="Q14" s="55"/>
      <c r="R14" s="55"/>
      <c r="S14" s="21">
        <v>26340</v>
      </c>
      <c r="T14" s="55"/>
      <c r="U14" s="21">
        <v>60610</v>
      </c>
      <c r="V14" s="21">
        <v>2430</v>
      </c>
      <c r="W14" s="55"/>
      <c r="X14" s="21">
        <v>0</v>
      </c>
      <c r="Y14" s="21">
        <v>0</v>
      </c>
      <c r="Z14" s="55"/>
      <c r="AA14" s="21">
        <v>0</v>
      </c>
      <c r="AB14" s="55"/>
      <c r="AC14" s="55"/>
      <c r="AD14" s="21">
        <v>2860</v>
      </c>
      <c r="AE14" s="55"/>
      <c r="AF14" s="21">
        <v>8860</v>
      </c>
      <c r="AG14" s="21">
        <v>1980</v>
      </c>
      <c r="AH14" s="21"/>
      <c r="AI14" s="55"/>
      <c r="AJ14" s="21">
        <v>0</v>
      </c>
      <c r="AK14" s="21">
        <v>12280</v>
      </c>
      <c r="AL14" s="55"/>
      <c r="AM14" s="55"/>
      <c r="AN14" s="55"/>
      <c r="AO14" s="21">
        <v>6160</v>
      </c>
      <c r="AP14" s="61">
        <f t="shared" si="3"/>
        <v>189840</v>
      </c>
      <c r="AQ14" s="38">
        <f t="shared" si="0"/>
        <v>0.7191453898022577</v>
      </c>
      <c r="AR14" s="43">
        <f t="shared" si="1"/>
        <v>263980</v>
      </c>
    </row>
    <row r="15" spans="1:44" ht="12.75">
      <c r="A15" s="16" t="s">
        <v>8</v>
      </c>
      <c r="B15" s="21">
        <v>53800</v>
      </c>
      <c r="C15" s="53">
        <f t="shared" si="2"/>
        <v>53800</v>
      </c>
      <c r="D15" s="21">
        <v>1740</v>
      </c>
      <c r="E15" s="21">
        <v>19720</v>
      </c>
      <c r="F15" s="55"/>
      <c r="G15" s="55"/>
      <c r="H15" s="21"/>
      <c r="I15" s="21">
        <v>15800</v>
      </c>
      <c r="J15" s="55"/>
      <c r="K15" s="21"/>
      <c r="L15" s="55"/>
      <c r="M15" s="55"/>
      <c r="N15" s="21">
        <v>0</v>
      </c>
      <c r="O15" s="55"/>
      <c r="P15" s="21">
        <v>12680</v>
      </c>
      <c r="Q15" s="55"/>
      <c r="R15" s="55"/>
      <c r="S15" s="21">
        <v>24460</v>
      </c>
      <c r="T15" s="55"/>
      <c r="U15" s="21">
        <v>62220</v>
      </c>
      <c r="V15" s="21">
        <v>0</v>
      </c>
      <c r="W15" s="55"/>
      <c r="X15" s="21">
        <v>1340</v>
      </c>
      <c r="Y15" s="21">
        <v>200</v>
      </c>
      <c r="Z15" s="55"/>
      <c r="AA15" s="21">
        <v>0</v>
      </c>
      <c r="AB15" s="55"/>
      <c r="AC15" s="55"/>
      <c r="AD15" s="21"/>
      <c r="AE15" s="55"/>
      <c r="AF15" s="21">
        <v>10280</v>
      </c>
      <c r="AG15" s="21">
        <v>2280</v>
      </c>
      <c r="AH15" s="21">
        <v>1180</v>
      </c>
      <c r="AI15" s="55"/>
      <c r="AJ15" s="21">
        <v>0</v>
      </c>
      <c r="AK15" s="21">
        <v>10600</v>
      </c>
      <c r="AL15" s="55"/>
      <c r="AM15" s="55"/>
      <c r="AN15" s="55"/>
      <c r="AO15" s="21">
        <v>19360</v>
      </c>
      <c r="AP15" s="61">
        <f t="shared" si="3"/>
        <v>181860</v>
      </c>
      <c r="AQ15" s="38">
        <f t="shared" si="0"/>
        <v>0.7717049987269795</v>
      </c>
      <c r="AR15" s="43">
        <f t="shared" si="1"/>
        <v>235660</v>
      </c>
    </row>
    <row r="16" spans="1:44" ht="12.75">
      <c r="A16" s="16" t="s">
        <v>9</v>
      </c>
      <c r="B16" s="21">
        <v>60240</v>
      </c>
      <c r="C16" s="53">
        <f t="shared" si="2"/>
        <v>60240</v>
      </c>
      <c r="D16" s="21">
        <v>0</v>
      </c>
      <c r="E16" s="21">
        <v>22780</v>
      </c>
      <c r="F16" s="55"/>
      <c r="G16" s="55"/>
      <c r="H16" s="21"/>
      <c r="I16" s="21">
        <v>20600</v>
      </c>
      <c r="J16" s="55"/>
      <c r="K16" s="21"/>
      <c r="L16" s="55"/>
      <c r="M16" s="55"/>
      <c r="N16" s="21">
        <v>13400</v>
      </c>
      <c r="O16" s="55"/>
      <c r="P16" s="21">
        <v>10880</v>
      </c>
      <c r="Q16" s="55"/>
      <c r="R16" s="55"/>
      <c r="S16" s="21">
        <v>29440</v>
      </c>
      <c r="T16" s="55"/>
      <c r="U16" s="21">
        <v>64400</v>
      </c>
      <c r="V16" s="21">
        <v>1770</v>
      </c>
      <c r="W16" s="55"/>
      <c r="X16" s="21">
        <v>0</v>
      </c>
      <c r="Y16" s="21">
        <v>0</v>
      </c>
      <c r="Z16" s="55"/>
      <c r="AA16" s="21">
        <v>0</v>
      </c>
      <c r="AB16" s="55"/>
      <c r="AC16" s="55"/>
      <c r="AD16" s="21">
        <v>3840</v>
      </c>
      <c r="AE16" s="55"/>
      <c r="AF16" s="21">
        <v>13980</v>
      </c>
      <c r="AG16" s="21">
        <v>1280</v>
      </c>
      <c r="AH16" s="21"/>
      <c r="AI16" s="55"/>
      <c r="AJ16" s="21">
        <v>0</v>
      </c>
      <c r="AK16" s="21">
        <v>10080</v>
      </c>
      <c r="AL16" s="55"/>
      <c r="AM16" s="55"/>
      <c r="AN16" s="55"/>
      <c r="AO16" s="21">
        <v>16820</v>
      </c>
      <c r="AP16" s="61">
        <f t="shared" si="3"/>
        <v>209270</v>
      </c>
      <c r="AQ16" s="38">
        <f t="shared" si="0"/>
        <v>0.7764832473748655</v>
      </c>
      <c r="AR16" s="43">
        <f t="shared" si="1"/>
        <v>269510</v>
      </c>
    </row>
    <row r="17" spans="1:44" ht="12.75">
      <c r="A17" s="16" t="s">
        <v>10</v>
      </c>
      <c r="B17" s="21">
        <v>59010</v>
      </c>
      <c r="C17" s="53">
        <f t="shared" si="2"/>
        <v>59010</v>
      </c>
      <c r="D17" s="21">
        <v>1900</v>
      </c>
      <c r="E17" s="21">
        <v>22180</v>
      </c>
      <c r="F17" s="55"/>
      <c r="G17" s="55"/>
      <c r="H17" s="21"/>
      <c r="I17" s="21">
        <v>18280</v>
      </c>
      <c r="J17" s="55"/>
      <c r="K17" s="21"/>
      <c r="L17" s="55"/>
      <c r="M17" s="55"/>
      <c r="N17" s="21">
        <v>0</v>
      </c>
      <c r="O17" s="55"/>
      <c r="P17" s="21">
        <v>13280</v>
      </c>
      <c r="Q17" s="55"/>
      <c r="R17" s="55"/>
      <c r="S17" s="21">
        <v>19400</v>
      </c>
      <c r="T17" s="55"/>
      <c r="U17" s="21">
        <v>60140</v>
      </c>
      <c r="V17" s="21">
        <v>2020</v>
      </c>
      <c r="W17" s="55"/>
      <c r="X17" s="21">
        <v>1560</v>
      </c>
      <c r="Y17" s="21">
        <v>200</v>
      </c>
      <c r="Z17" s="55"/>
      <c r="AA17" s="21">
        <v>660</v>
      </c>
      <c r="AB17" s="55"/>
      <c r="AC17" s="55"/>
      <c r="AD17" s="21">
        <v>1160</v>
      </c>
      <c r="AE17" s="55"/>
      <c r="AF17" s="21">
        <v>2880</v>
      </c>
      <c r="AG17" s="21">
        <v>2760</v>
      </c>
      <c r="AH17" s="21"/>
      <c r="AI17" s="55"/>
      <c r="AJ17" s="21">
        <v>0</v>
      </c>
      <c r="AK17" s="21">
        <v>8780</v>
      </c>
      <c r="AL17" s="55"/>
      <c r="AM17" s="55"/>
      <c r="AN17" s="55"/>
      <c r="AO17" s="21">
        <v>0</v>
      </c>
      <c r="AP17" s="61">
        <f t="shared" si="3"/>
        <v>155200</v>
      </c>
      <c r="AQ17" s="38">
        <f t="shared" si="0"/>
        <v>0.7245226646748518</v>
      </c>
      <c r="AR17" s="43">
        <f t="shared" si="1"/>
        <v>214210</v>
      </c>
    </row>
    <row r="18" spans="1:44" ht="12.75">
      <c r="A18" s="16" t="s">
        <v>11</v>
      </c>
      <c r="B18" s="21">
        <v>64530</v>
      </c>
      <c r="C18" s="53">
        <f t="shared" si="2"/>
        <v>64530</v>
      </c>
      <c r="D18" s="21">
        <v>0</v>
      </c>
      <c r="E18" s="21">
        <v>18660</v>
      </c>
      <c r="F18" s="55"/>
      <c r="G18" s="55"/>
      <c r="H18" s="21"/>
      <c r="I18" s="21">
        <v>21900</v>
      </c>
      <c r="J18" s="55"/>
      <c r="K18" s="21"/>
      <c r="L18" s="55"/>
      <c r="M18" s="55"/>
      <c r="N18" s="21">
        <v>23500</v>
      </c>
      <c r="O18" s="55"/>
      <c r="P18" s="21">
        <v>6240</v>
      </c>
      <c r="Q18" s="55"/>
      <c r="R18" s="55"/>
      <c r="S18" s="21">
        <v>34280</v>
      </c>
      <c r="T18" s="55"/>
      <c r="U18" s="21">
        <v>48960</v>
      </c>
      <c r="V18" s="21">
        <v>2060</v>
      </c>
      <c r="W18" s="55"/>
      <c r="X18" s="21">
        <v>320</v>
      </c>
      <c r="Y18" s="21">
        <v>0</v>
      </c>
      <c r="Z18" s="55"/>
      <c r="AA18" s="21">
        <v>0</v>
      </c>
      <c r="AB18" s="55"/>
      <c r="AC18" s="55"/>
      <c r="AD18" s="21"/>
      <c r="AE18" s="55">
        <v>520</v>
      </c>
      <c r="AF18" s="21">
        <v>10760</v>
      </c>
      <c r="AG18" s="21">
        <v>2180</v>
      </c>
      <c r="AH18" s="21"/>
      <c r="AI18" s="55"/>
      <c r="AJ18" s="21">
        <v>0</v>
      </c>
      <c r="AK18" s="21">
        <v>11340</v>
      </c>
      <c r="AL18" s="55"/>
      <c r="AM18" s="55"/>
      <c r="AN18" s="55"/>
      <c r="AO18" s="21">
        <v>2580</v>
      </c>
      <c r="AP18" s="61">
        <f t="shared" si="3"/>
        <v>183300</v>
      </c>
      <c r="AQ18" s="38">
        <f t="shared" si="0"/>
        <v>0.7396199007384094</v>
      </c>
      <c r="AR18" s="43">
        <f t="shared" si="1"/>
        <v>247830</v>
      </c>
    </row>
    <row r="19" spans="1:44" ht="12.75">
      <c r="A19" s="16" t="s">
        <v>12</v>
      </c>
      <c r="B19" s="21">
        <v>63780</v>
      </c>
      <c r="C19" s="53">
        <f t="shared" si="2"/>
        <v>63780</v>
      </c>
      <c r="D19" s="21">
        <v>4960</v>
      </c>
      <c r="E19" s="21">
        <v>18000</v>
      </c>
      <c r="F19" s="55"/>
      <c r="G19" s="55"/>
      <c r="H19" s="21"/>
      <c r="I19" s="21">
        <v>15000</v>
      </c>
      <c r="J19" s="55"/>
      <c r="K19" s="21"/>
      <c r="L19" s="55"/>
      <c r="M19" s="55"/>
      <c r="N19" s="21">
        <v>32800</v>
      </c>
      <c r="O19" s="55"/>
      <c r="P19" s="21">
        <v>6000</v>
      </c>
      <c r="Q19" s="55"/>
      <c r="R19" s="55"/>
      <c r="S19" s="21">
        <v>15300</v>
      </c>
      <c r="T19" s="55"/>
      <c r="U19" s="21">
        <v>33760</v>
      </c>
      <c r="V19" s="21">
        <v>2440</v>
      </c>
      <c r="W19" s="55"/>
      <c r="X19" s="21">
        <v>1880</v>
      </c>
      <c r="Y19" s="21">
        <v>100</v>
      </c>
      <c r="Z19" s="55"/>
      <c r="AA19" s="21">
        <v>0</v>
      </c>
      <c r="AB19" s="55"/>
      <c r="AC19" s="55"/>
      <c r="AD19" s="21">
        <v>2320</v>
      </c>
      <c r="AE19" s="55"/>
      <c r="AF19" s="21">
        <v>8540</v>
      </c>
      <c r="AG19" s="21">
        <v>2000</v>
      </c>
      <c r="AH19" s="21"/>
      <c r="AI19" s="55"/>
      <c r="AJ19" s="21">
        <v>0</v>
      </c>
      <c r="AK19" s="21">
        <v>7700</v>
      </c>
      <c r="AL19" s="55"/>
      <c r="AM19" s="55"/>
      <c r="AN19" s="55"/>
      <c r="AO19" s="21">
        <v>13960</v>
      </c>
      <c r="AP19" s="61">
        <f t="shared" si="3"/>
        <v>164760</v>
      </c>
      <c r="AQ19" s="38">
        <f t="shared" si="0"/>
        <v>0.7209241270674718</v>
      </c>
      <c r="AR19" s="43">
        <f t="shared" si="1"/>
        <v>228540</v>
      </c>
    </row>
    <row r="20" spans="1:44" ht="12.75">
      <c r="A20" s="16" t="s">
        <v>13</v>
      </c>
      <c r="B20" s="21">
        <v>69880</v>
      </c>
      <c r="C20" s="53">
        <f t="shared" si="2"/>
        <v>69880</v>
      </c>
      <c r="D20" s="21">
        <v>0</v>
      </c>
      <c r="E20" s="21">
        <v>23260</v>
      </c>
      <c r="F20" s="55"/>
      <c r="G20" s="55"/>
      <c r="H20" s="21"/>
      <c r="I20" s="21">
        <v>15940</v>
      </c>
      <c r="J20" s="55"/>
      <c r="K20" s="21">
        <v>4460</v>
      </c>
      <c r="L20" s="55"/>
      <c r="M20" s="55"/>
      <c r="N20" s="21">
        <v>6950</v>
      </c>
      <c r="O20" s="55"/>
      <c r="P20" s="21">
        <v>5720</v>
      </c>
      <c r="Q20" s="55"/>
      <c r="R20" s="55"/>
      <c r="S20" s="21">
        <v>40400</v>
      </c>
      <c r="T20" s="55"/>
      <c r="U20" s="21">
        <v>82320</v>
      </c>
      <c r="V20" s="21">
        <v>1820</v>
      </c>
      <c r="W20" s="55"/>
      <c r="X20" s="21">
        <v>900</v>
      </c>
      <c r="Y20" s="21">
        <v>0</v>
      </c>
      <c r="Z20" s="55"/>
      <c r="AA20" s="21">
        <v>0</v>
      </c>
      <c r="AB20" s="55"/>
      <c r="AC20" s="55"/>
      <c r="AD20" s="21">
        <v>2060</v>
      </c>
      <c r="AE20" s="55"/>
      <c r="AF20" s="21">
        <v>7740</v>
      </c>
      <c r="AG20" s="21">
        <v>0</v>
      </c>
      <c r="AH20" s="21">
        <v>2740</v>
      </c>
      <c r="AI20" s="55"/>
      <c r="AJ20" s="21">
        <v>0</v>
      </c>
      <c r="AK20" s="21">
        <v>7000</v>
      </c>
      <c r="AL20" s="55"/>
      <c r="AM20" s="55"/>
      <c r="AN20" s="55"/>
      <c r="AO20" s="21">
        <v>7120</v>
      </c>
      <c r="AP20" s="61">
        <f t="shared" si="3"/>
        <v>208430</v>
      </c>
      <c r="AQ20" s="38">
        <f t="shared" si="0"/>
        <v>0.7489130825338651</v>
      </c>
      <c r="AR20" s="43">
        <f t="shared" si="1"/>
        <v>278310</v>
      </c>
    </row>
    <row r="21" spans="1:44" ht="12.75">
      <c r="A21" s="16"/>
      <c r="B21" s="21"/>
      <c r="C21" s="54"/>
      <c r="D21" s="21"/>
      <c r="E21" s="21"/>
      <c r="F21" s="55"/>
      <c r="G21" s="55"/>
      <c r="H21" s="21"/>
      <c r="I21" s="21"/>
      <c r="J21" s="55"/>
      <c r="K21" s="21"/>
      <c r="L21" s="55"/>
      <c r="M21" s="55"/>
      <c r="N21" s="21"/>
      <c r="O21" s="55"/>
      <c r="P21" s="26"/>
      <c r="Q21" s="55"/>
      <c r="R21" s="55"/>
      <c r="S21" s="32"/>
      <c r="T21" s="55"/>
      <c r="U21" s="21"/>
      <c r="V21" s="21"/>
      <c r="W21" s="55"/>
      <c r="X21" s="21"/>
      <c r="Y21" s="21"/>
      <c r="Z21" s="55"/>
      <c r="AA21" s="26"/>
      <c r="AB21" s="55"/>
      <c r="AC21" s="55"/>
      <c r="AD21" s="21"/>
      <c r="AE21" s="55"/>
      <c r="AF21" s="21"/>
      <c r="AG21" s="21"/>
      <c r="AH21" s="21"/>
      <c r="AI21" s="55"/>
      <c r="AJ21" s="21"/>
      <c r="AK21" s="21"/>
      <c r="AL21" s="55"/>
      <c r="AM21" s="55"/>
      <c r="AN21" s="55"/>
      <c r="AO21" s="21"/>
      <c r="AP21" s="62"/>
      <c r="AQ21" s="39"/>
      <c r="AR21" s="41"/>
    </row>
    <row r="22" spans="1:44" ht="13.5" thickBot="1">
      <c r="A22" s="20" t="s">
        <v>19</v>
      </c>
      <c r="B22" s="21">
        <f>SUM(B9:B20)</f>
        <v>855330</v>
      </c>
      <c r="C22" s="53">
        <f t="shared" si="2"/>
        <v>855330</v>
      </c>
      <c r="D22" s="21">
        <f>SUM(D9:D21)</f>
        <v>27020</v>
      </c>
      <c r="E22" s="21">
        <f aca="true" t="shared" si="4" ref="E22:AO22">SUM(E9:E21)</f>
        <v>240320</v>
      </c>
      <c r="F22" s="21">
        <f t="shared" si="4"/>
        <v>0</v>
      </c>
      <c r="G22" s="21">
        <f t="shared" si="4"/>
        <v>0</v>
      </c>
      <c r="H22" s="21">
        <f t="shared" si="4"/>
        <v>3860</v>
      </c>
      <c r="I22" s="21">
        <f t="shared" si="4"/>
        <v>214520</v>
      </c>
      <c r="J22" s="21">
        <f t="shared" si="4"/>
        <v>0</v>
      </c>
      <c r="K22" s="21">
        <f t="shared" si="4"/>
        <v>7280</v>
      </c>
      <c r="L22" s="21">
        <f t="shared" si="4"/>
        <v>0</v>
      </c>
      <c r="M22" s="21">
        <f t="shared" si="4"/>
        <v>0</v>
      </c>
      <c r="N22" s="21">
        <f t="shared" si="4"/>
        <v>262500</v>
      </c>
      <c r="O22" s="21">
        <f t="shared" si="4"/>
        <v>0</v>
      </c>
      <c r="P22" s="21">
        <f t="shared" si="4"/>
        <v>136200</v>
      </c>
      <c r="Q22" s="21">
        <f t="shared" si="4"/>
        <v>0</v>
      </c>
      <c r="R22" s="21">
        <f t="shared" si="4"/>
        <v>0</v>
      </c>
      <c r="S22" s="21">
        <f t="shared" si="4"/>
        <v>316900</v>
      </c>
      <c r="T22" s="21">
        <f t="shared" si="4"/>
        <v>0</v>
      </c>
      <c r="U22" s="21">
        <f t="shared" si="4"/>
        <v>756790</v>
      </c>
      <c r="V22" s="21">
        <f t="shared" si="4"/>
        <v>19640</v>
      </c>
      <c r="W22" s="21">
        <f t="shared" si="4"/>
        <v>0</v>
      </c>
      <c r="X22" s="21">
        <f t="shared" si="4"/>
        <v>11320</v>
      </c>
      <c r="Y22" s="21">
        <f t="shared" si="4"/>
        <v>520</v>
      </c>
      <c r="Z22" s="21">
        <f t="shared" si="4"/>
        <v>0</v>
      </c>
      <c r="AA22" s="21">
        <f t="shared" si="4"/>
        <v>860</v>
      </c>
      <c r="AB22" s="21">
        <f t="shared" si="4"/>
        <v>0</v>
      </c>
      <c r="AC22" s="21">
        <f t="shared" si="4"/>
        <v>0</v>
      </c>
      <c r="AD22" s="21">
        <f t="shared" si="4"/>
        <v>19520</v>
      </c>
      <c r="AE22" s="21">
        <f t="shared" si="4"/>
        <v>520</v>
      </c>
      <c r="AF22" s="21">
        <f t="shared" si="4"/>
        <v>110240</v>
      </c>
      <c r="AG22" s="21">
        <f t="shared" si="4"/>
        <v>22960</v>
      </c>
      <c r="AH22" s="21">
        <f t="shared" si="4"/>
        <v>8970</v>
      </c>
      <c r="AI22" s="21">
        <f t="shared" si="4"/>
        <v>0</v>
      </c>
      <c r="AJ22" s="21">
        <f t="shared" si="4"/>
        <v>23700</v>
      </c>
      <c r="AK22" s="21">
        <f t="shared" si="4"/>
        <v>110760</v>
      </c>
      <c r="AL22" s="21">
        <f t="shared" si="4"/>
        <v>0</v>
      </c>
      <c r="AM22" s="21">
        <f t="shared" si="4"/>
        <v>0</v>
      </c>
      <c r="AN22" s="21">
        <f t="shared" si="4"/>
        <v>0</v>
      </c>
      <c r="AO22" s="21">
        <f t="shared" si="4"/>
        <v>136940</v>
      </c>
      <c r="AP22" s="63">
        <f>SUM(AP9:AP21)</f>
        <v>2431340</v>
      </c>
      <c r="AQ22" s="40">
        <f>AP22/(C22+AP22)</f>
        <v>0.7397578704281232</v>
      </c>
      <c r="AR22" s="44">
        <f>C22+AP22</f>
        <v>3286670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R22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W16" sqref="W16"/>
    </sheetView>
  </sheetViews>
  <sheetFormatPr defaultColWidth="9.140625" defaultRowHeight="12.75"/>
  <cols>
    <col min="1" max="1" width="12.8515625" style="0" customWidth="1"/>
    <col min="2" max="2" width="12.57421875" style="0" customWidth="1"/>
    <col min="3" max="3" width="21.140625" style="0" bestFit="1" customWidth="1"/>
    <col min="4" max="4" width="10.28125" style="0" customWidth="1"/>
    <col min="13" max="13" width="11.00390625" style="0" customWidth="1"/>
    <col min="17" max="17" width="9.00390625" style="0" hidden="1" customWidth="1"/>
    <col min="18" max="18" width="9.140625" style="0" hidden="1" customWidth="1"/>
    <col min="25" max="26" width="12.28125" style="0" customWidth="1"/>
    <col min="27" max="27" width="8.8515625" style="0" customWidth="1"/>
  </cols>
  <sheetData>
    <row r="1" spans="1:29" ht="33">
      <c r="A1" s="2"/>
      <c r="B1" s="3" t="s">
        <v>15</v>
      </c>
      <c r="C1" s="4">
        <v>10.05</v>
      </c>
      <c r="E1" s="56" t="s">
        <v>100</v>
      </c>
      <c r="F1" s="5"/>
      <c r="G1" s="24"/>
      <c r="H1" s="24"/>
      <c r="I1" s="24"/>
      <c r="J1" s="24"/>
      <c r="K1" s="24"/>
      <c r="L1" s="24"/>
      <c r="M1" s="24"/>
      <c r="N1" s="24"/>
      <c r="O1" s="24"/>
      <c r="P1" s="24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.75">
      <c r="A2" s="7"/>
      <c r="B2" s="8" t="s">
        <v>0</v>
      </c>
      <c r="C2" s="9">
        <v>8672</v>
      </c>
      <c r="E2" s="5"/>
      <c r="F2" s="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2:29" ht="12.75">
      <c r="B3" s="10" t="s">
        <v>27</v>
      </c>
      <c r="C3" s="30" t="e">
        <f>C4/C2</f>
        <v>#REF!</v>
      </c>
      <c r="E3" s="5"/>
      <c r="F3" s="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2.75">
      <c r="A4" s="7"/>
      <c r="B4" s="10" t="s">
        <v>16</v>
      </c>
      <c r="C4" s="9" t="e">
        <f>#REF!+#REF!</f>
        <v>#REF!</v>
      </c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2.75">
      <c r="A5" s="7"/>
      <c r="B5" s="10" t="s">
        <v>22</v>
      </c>
      <c r="C5" s="9" t="e">
        <f>#REF!</f>
        <v>#REF!</v>
      </c>
      <c r="E5" s="5"/>
      <c r="F5" s="5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2.75">
      <c r="A6" s="7"/>
      <c r="B6" s="10" t="s">
        <v>17</v>
      </c>
      <c r="C6" s="9" t="e">
        <f>#REF!</f>
        <v>#REF!</v>
      </c>
      <c r="E6" s="5"/>
      <c r="F6" s="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3.5" thickBot="1">
      <c r="A7" s="7"/>
      <c r="B7" s="11" t="s">
        <v>1</v>
      </c>
      <c r="C7" s="12" t="e">
        <f>C6/C4</f>
        <v>#REF!</v>
      </c>
      <c r="E7" s="5"/>
      <c r="F7" s="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44" ht="48">
      <c r="A8" s="6" t="s">
        <v>35</v>
      </c>
      <c r="B8" s="13" t="s">
        <v>31</v>
      </c>
      <c r="C8" s="14" t="s">
        <v>18</v>
      </c>
      <c r="D8" s="28" t="s">
        <v>46</v>
      </c>
      <c r="E8" s="28" t="s">
        <v>47</v>
      </c>
      <c r="F8" s="28" t="s">
        <v>38</v>
      </c>
      <c r="G8" s="28" t="s">
        <v>39</v>
      </c>
      <c r="H8" s="28" t="s">
        <v>49</v>
      </c>
      <c r="I8" s="28" t="s">
        <v>50</v>
      </c>
      <c r="J8" s="28" t="s">
        <v>40</v>
      </c>
      <c r="K8" s="28" t="s">
        <v>48</v>
      </c>
      <c r="L8" s="28" t="s">
        <v>76</v>
      </c>
      <c r="M8" s="28" t="s">
        <v>41</v>
      </c>
      <c r="N8" s="28" t="s">
        <v>44</v>
      </c>
      <c r="O8" s="28" t="s">
        <v>68</v>
      </c>
      <c r="P8" s="28" t="s">
        <v>42</v>
      </c>
      <c r="Q8" s="28" t="s">
        <v>43</v>
      </c>
      <c r="R8" s="28" t="s">
        <v>45</v>
      </c>
      <c r="S8" s="28" t="s">
        <v>51</v>
      </c>
      <c r="T8" s="28" t="s">
        <v>82</v>
      </c>
      <c r="U8" s="28" t="s">
        <v>52</v>
      </c>
      <c r="V8" s="28" t="s">
        <v>54</v>
      </c>
      <c r="W8" s="28" t="s">
        <v>69</v>
      </c>
      <c r="X8" s="28" t="s">
        <v>55</v>
      </c>
      <c r="Y8" s="28" t="s">
        <v>56</v>
      </c>
      <c r="Z8" s="29" t="s">
        <v>72</v>
      </c>
      <c r="AA8" s="28" t="s">
        <v>57</v>
      </c>
      <c r="AB8" s="28" t="s">
        <v>60</v>
      </c>
      <c r="AC8" s="28" t="s">
        <v>61</v>
      </c>
      <c r="AD8" s="28" t="s">
        <v>58</v>
      </c>
      <c r="AE8" s="28" t="s">
        <v>59</v>
      </c>
      <c r="AF8" s="28" t="s">
        <v>67</v>
      </c>
      <c r="AG8" s="28" t="s">
        <v>62</v>
      </c>
      <c r="AH8" s="29" t="s">
        <v>63</v>
      </c>
      <c r="AI8" s="28" t="s">
        <v>53</v>
      </c>
      <c r="AJ8" s="29" t="s">
        <v>64</v>
      </c>
      <c r="AK8" s="29" t="s">
        <v>65</v>
      </c>
      <c r="AL8" s="29" t="s">
        <v>37</v>
      </c>
      <c r="AM8" s="52" t="s">
        <v>78</v>
      </c>
      <c r="AN8" s="28" t="s">
        <v>86</v>
      </c>
      <c r="AO8" s="49" t="s">
        <v>66</v>
      </c>
      <c r="AP8" s="15" t="s">
        <v>20</v>
      </c>
      <c r="AQ8" s="37" t="s">
        <v>14</v>
      </c>
      <c r="AR8" s="42" t="s">
        <v>30</v>
      </c>
    </row>
    <row r="9" spans="1:44" ht="12.75">
      <c r="A9" s="16" t="s">
        <v>2</v>
      </c>
      <c r="B9" s="21">
        <v>88540</v>
      </c>
      <c r="C9" s="17">
        <f>B9</f>
        <v>88540</v>
      </c>
      <c r="D9" s="21">
        <v>2980</v>
      </c>
      <c r="E9" s="21">
        <v>25020</v>
      </c>
      <c r="F9" s="21"/>
      <c r="G9" s="55"/>
      <c r="H9" s="55"/>
      <c r="I9" s="21">
        <v>21620</v>
      </c>
      <c r="J9" s="55"/>
      <c r="K9" s="21">
        <v>0</v>
      </c>
      <c r="L9" s="64"/>
      <c r="M9" s="55"/>
      <c r="N9" s="21">
        <v>386200</v>
      </c>
      <c r="O9" s="55"/>
      <c r="P9" s="21">
        <v>0</v>
      </c>
      <c r="Q9" s="55"/>
      <c r="R9" s="55"/>
      <c r="S9" s="21">
        <v>24900</v>
      </c>
      <c r="T9" s="55"/>
      <c r="U9" s="21">
        <v>122640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1">
        <v>0</v>
      </c>
      <c r="AH9" s="21">
        <v>0</v>
      </c>
      <c r="AI9" s="55"/>
      <c r="AJ9" s="21">
        <v>22060</v>
      </c>
      <c r="AK9" s="21">
        <v>0</v>
      </c>
      <c r="AL9" s="21">
        <v>4530</v>
      </c>
      <c r="AM9" s="55"/>
      <c r="AN9" s="21"/>
      <c r="AO9" s="21">
        <v>4260</v>
      </c>
      <c r="AP9" s="18">
        <f>SUM(D9:AO9)</f>
        <v>614210</v>
      </c>
      <c r="AQ9" s="38">
        <f aca="true" t="shared" si="0" ref="AQ9:AQ20">AP9/(C9+AP9)</f>
        <v>0.8740092493774457</v>
      </c>
      <c r="AR9" s="43">
        <f aca="true" t="shared" si="1" ref="AR9:AR20">C9+AP9</f>
        <v>702750</v>
      </c>
    </row>
    <row r="10" spans="1:44" ht="12.75">
      <c r="A10" s="16" t="s">
        <v>3</v>
      </c>
      <c r="B10" s="21">
        <v>62780</v>
      </c>
      <c r="C10" s="17">
        <f aca="true" t="shared" si="2" ref="C10:C22">B10</f>
        <v>62780</v>
      </c>
      <c r="D10" s="21">
        <v>860</v>
      </c>
      <c r="E10" s="21">
        <v>20500</v>
      </c>
      <c r="F10" s="55"/>
      <c r="G10" s="55"/>
      <c r="H10" s="55"/>
      <c r="I10" s="21">
        <v>17400</v>
      </c>
      <c r="J10" s="55"/>
      <c r="K10" s="21">
        <v>0</v>
      </c>
      <c r="L10" s="55"/>
      <c r="M10" s="55"/>
      <c r="N10" s="21">
        <v>13300</v>
      </c>
      <c r="O10" s="55"/>
      <c r="P10" s="21">
        <v>0</v>
      </c>
      <c r="Q10" s="55"/>
      <c r="R10" s="55"/>
      <c r="S10" s="21">
        <v>23440</v>
      </c>
      <c r="T10" s="55"/>
      <c r="U10" s="21">
        <v>102200</v>
      </c>
      <c r="V10" s="21">
        <v>0</v>
      </c>
      <c r="W10" s="21">
        <v>0</v>
      </c>
      <c r="X10" s="21">
        <v>0</v>
      </c>
      <c r="Y10" s="21">
        <v>40</v>
      </c>
      <c r="Z10" s="21">
        <v>0</v>
      </c>
      <c r="AA10" s="21">
        <v>0</v>
      </c>
      <c r="AB10" s="21">
        <v>0</v>
      </c>
      <c r="AC10" s="21">
        <v>0</v>
      </c>
      <c r="AD10" s="21">
        <v>1680</v>
      </c>
      <c r="AE10" s="21">
        <v>0</v>
      </c>
      <c r="AF10" s="21">
        <v>5240</v>
      </c>
      <c r="AG10" s="21">
        <v>0</v>
      </c>
      <c r="AH10" s="21">
        <v>0</v>
      </c>
      <c r="AI10" s="55"/>
      <c r="AJ10" s="21">
        <v>0</v>
      </c>
      <c r="AK10" s="21">
        <v>5480</v>
      </c>
      <c r="AL10" s="21">
        <v>4530</v>
      </c>
      <c r="AM10" s="55"/>
      <c r="AN10" s="21"/>
      <c r="AO10" s="21">
        <v>9960</v>
      </c>
      <c r="AP10" s="18">
        <f aca="true" t="shared" si="3" ref="AP10:AP20">SUM(D10:AO10)</f>
        <v>204630</v>
      </c>
      <c r="AQ10" s="38">
        <f t="shared" si="0"/>
        <v>0.7652294229834337</v>
      </c>
      <c r="AR10" s="43">
        <f t="shared" si="1"/>
        <v>267410</v>
      </c>
    </row>
    <row r="11" spans="1:44" ht="12.75">
      <c r="A11" s="16" t="s">
        <v>4</v>
      </c>
      <c r="B11" s="21">
        <v>90860</v>
      </c>
      <c r="C11" s="17">
        <f t="shared" si="2"/>
        <v>90860</v>
      </c>
      <c r="D11" s="21">
        <v>10820</v>
      </c>
      <c r="E11" s="21">
        <v>25440</v>
      </c>
      <c r="F11" s="55"/>
      <c r="G11" s="55"/>
      <c r="H11" s="55"/>
      <c r="I11" s="21">
        <v>28880</v>
      </c>
      <c r="J11" s="55"/>
      <c r="K11" s="21"/>
      <c r="L11" s="64"/>
      <c r="M11" s="55"/>
      <c r="N11" s="21">
        <v>15800</v>
      </c>
      <c r="O11" s="55"/>
      <c r="P11" s="21"/>
      <c r="Q11" s="55"/>
      <c r="R11" s="55"/>
      <c r="S11" s="21">
        <v>28440</v>
      </c>
      <c r="T11" s="55"/>
      <c r="U11" s="21">
        <v>104220</v>
      </c>
      <c r="V11" s="21">
        <v>0</v>
      </c>
      <c r="W11" s="21">
        <v>0</v>
      </c>
      <c r="X11" s="21">
        <v>0</v>
      </c>
      <c r="Y11" s="21">
        <v>40</v>
      </c>
      <c r="Z11" s="21">
        <v>0</v>
      </c>
      <c r="AA11" s="21">
        <v>300</v>
      </c>
      <c r="AB11" s="21">
        <v>0</v>
      </c>
      <c r="AC11" s="21"/>
      <c r="AD11" s="21">
        <v>2440</v>
      </c>
      <c r="AE11" s="21">
        <v>320</v>
      </c>
      <c r="AF11" s="21">
        <v>10200</v>
      </c>
      <c r="AG11" s="21">
        <v>4680</v>
      </c>
      <c r="AH11" s="21"/>
      <c r="AI11" s="55"/>
      <c r="AJ11" s="21">
        <v>0</v>
      </c>
      <c r="AK11" s="21">
        <v>9440</v>
      </c>
      <c r="AL11" s="21">
        <v>4530</v>
      </c>
      <c r="AM11" s="55"/>
      <c r="AN11" s="21"/>
      <c r="AO11" s="21">
        <v>16280</v>
      </c>
      <c r="AP11" s="18">
        <f t="shared" si="3"/>
        <v>261830</v>
      </c>
      <c r="AQ11" s="38">
        <f t="shared" si="0"/>
        <v>0.7423799937622274</v>
      </c>
      <c r="AR11" s="43">
        <f t="shared" si="1"/>
        <v>352690</v>
      </c>
    </row>
    <row r="12" spans="1:44" ht="12.75">
      <c r="A12" s="16" t="s">
        <v>5</v>
      </c>
      <c r="B12" s="21">
        <v>85960</v>
      </c>
      <c r="C12" s="17">
        <f t="shared" si="2"/>
        <v>85960</v>
      </c>
      <c r="D12" s="21">
        <v>4980</v>
      </c>
      <c r="E12" s="21">
        <v>24140</v>
      </c>
      <c r="F12" s="55"/>
      <c r="G12" s="55"/>
      <c r="H12" s="55"/>
      <c r="I12" s="21">
        <v>16900</v>
      </c>
      <c r="J12" s="55"/>
      <c r="K12" s="21">
        <v>4320</v>
      </c>
      <c r="L12" s="55"/>
      <c r="M12" s="55"/>
      <c r="N12" s="21">
        <v>12350</v>
      </c>
      <c r="O12" s="55"/>
      <c r="P12" s="21">
        <v>15220</v>
      </c>
      <c r="Q12" s="55"/>
      <c r="R12" s="55"/>
      <c r="S12" s="21">
        <v>20860</v>
      </c>
      <c r="T12" s="55"/>
      <c r="U12" s="21">
        <v>123040</v>
      </c>
      <c r="V12" s="21">
        <v>480</v>
      </c>
      <c r="W12" s="21">
        <v>0</v>
      </c>
      <c r="X12" s="21">
        <v>640</v>
      </c>
      <c r="Y12" s="21">
        <v>0</v>
      </c>
      <c r="Z12" s="21">
        <v>0</v>
      </c>
      <c r="AA12" s="21">
        <v>0</v>
      </c>
      <c r="AB12" s="21">
        <v>0</v>
      </c>
      <c r="AC12" s="21"/>
      <c r="AD12" s="21">
        <v>1840</v>
      </c>
      <c r="AE12" s="21">
        <v>760</v>
      </c>
      <c r="AF12" s="21">
        <v>10940</v>
      </c>
      <c r="AG12" s="21">
        <v>0</v>
      </c>
      <c r="AH12" s="21"/>
      <c r="AI12" s="55"/>
      <c r="AJ12" s="21">
        <v>0</v>
      </c>
      <c r="AK12" s="21">
        <v>12140</v>
      </c>
      <c r="AL12" s="21">
        <v>4530</v>
      </c>
      <c r="AM12" s="55"/>
      <c r="AN12" s="21"/>
      <c r="AO12" s="21">
        <v>8320</v>
      </c>
      <c r="AP12" s="18">
        <f t="shared" si="3"/>
        <v>261460</v>
      </c>
      <c r="AQ12" s="38">
        <f t="shared" si="0"/>
        <v>0.7525761326348512</v>
      </c>
      <c r="AR12" s="43">
        <f t="shared" si="1"/>
        <v>347420</v>
      </c>
    </row>
    <row r="13" spans="1:44" ht="12.75">
      <c r="A13" s="16" t="s">
        <v>6</v>
      </c>
      <c r="B13" s="21">
        <v>50170</v>
      </c>
      <c r="C13" s="17">
        <f t="shared" si="2"/>
        <v>50170</v>
      </c>
      <c r="D13" s="21">
        <v>5440</v>
      </c>
      <c r="E13" s="21">
        <v>26880</v>
      </c>
      <c r="F13" s="55"/>
      <c r="G13" s="55"/>
      <c r="H13" s="55"/>
      <c r="I13" s="21">
        <v>23860</v>
      </c>
      <c r="J13" s="55"/>
      <c r="K13" s="21"/>
      <c r="L13" s="55"/>
      <c r="M13" s="55"/>
      <c r="N13" s="21">
        <v>13650</v>
      </c>
      <c r="O13" s="55"/>
      <c r="P13" s="21">
        <v>11020</v>
      </c>
      <c r="Q13" s="55"/>
      <c r="R13" s="55"/>
      <c r="S13" s="21">
        <v>28400</v>
      </c>
      <c r="T13" s="55"/>
      <c r="U13" s="21">
        <v>126980</v>
      </c>
      <c r="V13" s="21">
        <v>730</v>
      </c>
      <c r="W13" s="21">
        <v>0</v>
      </c>
      <c r="X13" s="21">
        <v>2240</v>
      </c>
      <c r="Y13" s="21">
        <v>300</v>
      </c>
      <c r="Z13" s="21">
        <v>0</v>
      </c>
      <c r="AA13" s="21">
        <v>0</v>
      </c>
      <c r="AB13" s="21">
        <v>0</v>
      </c>
      <c r="AC13" s="21"/>
      <c r="AD13" s="21">
        <v>1900</v>
      </c>
      <c r="AE13" s="21">
        <v>760</v>
      </c>
      <c r="AF13" s="21">
        <v>8500</v>
      </c>
      <c r="AG13" s="21">
        <v>1840</v>
      </c>
      <c r="AH13" s="21">
        <v>1170</v>
      </c>
      <c r="AI13" s="55"/>
      <c r="AJ13" s="21">
        <v>0</v>
      </c>
      <c r="AK13" s="21">
        <v>13000</v>
      </c>
      <c r="AL13" s="21">
        <v>4530</v>
      </c>
      <c r="AM13" s="55"/>
      <c r="AN13" s="21"/>
      <c r="AO13" s="21">
        <v>12100</v>
      </c>
      <c r="AP13" s="18">
        <f t="shared" si="3"/>
        <v>283300</v>
      </c>
      <c r="AQ13" s="38">
        <f t="shared" si="0"/>
        <v>0.8495516838096381</v>
      </c>
      <c r="AR13" s="43">
        <f t="shared" si="1"/>
        <v>333470</v>
      </c>
    </row>
    <row r="14" spans="1:44" ht="12.75">
      <c r="A14" s="16" t="s">
        <v>7</v>
      </c>
      <c r="B14" s="21">
        <v>59240</v>
      </c>
      <c r="C14" s="17">
        <f t="shared" si="2"/>
        <v>59240</v>
      </c>
      <c r="D14" s="21">
        <v>4980</v>
      </c>
      <c r="E14" s="21">
        <v>32920</v>
      </c>
      <c r="F14" s="55"/>
      <c r="G14" s="55"/>
      <c r="H14" s="55"/>
      <c r="I14" s="21">
        <v>34020</v>
      </c>
      <c r="J14" s="64"/>
      <c r="K14" s="21"/>
      <c r="L14" s="55"/>
      <c r="M14" s="55"/>
      <c r="N14" s="21">
        <v>34750</v>
      </c>
      <c r="O14" s="55"/>
      <c r="P14" s="21">
        <v>9720</v>
      </c>
      <c r="Q14" s="55"/>
      <c r="R14" s="55"/>
      <c r="S14" s="21">
        <v>34480</v>
      </c>
      <c r="T14" s="55"/>
      <c r="U14" s="21">
        <v>129700</v>
      </c>
      <c r="V14" s="21">
        <v>3490</v>
      </c>
      <c r="W14" s="21">
        <v>0</v>
      </c>
      <c r="X14" s="21">
        <v>1340</v>
      </c>
      <c r="Y14" s="21">
        <v>0</v>
      </c>
      <c r="Z14" s="21">
        <v>0</v>
      </c>
      <c r="AA14" s="21">
        <v>0</v>
      </c>
      <c r="AB14" s="21">
        <v>0</v>
      </c>
      <c r="AC14" s="21"/>
      <c r="AD14" s="21">
        <v>420</v>
      </c>
      <c r="AE14" s="21">
        <v>1620</v>
      </c>
      <c r="AF14" s="21">
        <v>11300</v>
      </c>
      <c r="AG14" s="21">
        <v>5140</v>
      </c>
      <c r="AH14" s="21">
        <v>2180</v>
      </c>
      <c r="AI14" s="55"/>
      <c r="AJ14" s="21">
        <v>0</v>
      </c>
      <c r="AK14" s="21">
        <v>28120</v>
      </c>
      <c r="AL14" s="21">
        <v>4530</v>
      </c>
      <c r="AM14" s="55"/>
      <c r="AN14" s="21"/>
      <c r="AO14" s="21">
        <v>12040</v>
      </c>
      <c r="AP14" s="18">
        <f t="shared" si="3"/>
        <v>350750</v>
      </c>
      <c r="AQ14" s="38">
        <f t="shared" si="0"/>
        <v>0.8555086709431937</v>
      </c>
      <c r="AR14" s="43">
        <f t="shared" si="1"/>
        <v>409990</v>
      </c>
    </row>
    <row r="15" spans="1:44" ht="12.75">
      <c r="A15" s="16" t="s">
        <v>8</v>
      </c>
      <c r="B15" s="21">
        <v>89980</v>
      </c>
      <c r="C15" s="17">
        <v>89980</v>
      </c>
      <c r="D15" s="21">
        <v>1760</v>
      </c>
      <c r="E15" s="21">
        <v>34600</v>
      </c>
      <c r="F15" s="55"/>
      <c r="G15" s="55"/>
      <c r="H15" s="55"/>
      <c r="I15" s="21">
        <v>30280</v>
      </c>
      <c r="J15" s="55"/>
      <c r="K15" s="21"/>
      <c r="L15" s="55"/>
      <c r="M15" s="55"/>
      <c r="N15" s="21">
        <v>12400</v>
      </c>
      <c r="O15" s="55"/>
      <c r="P15" s="21">
        <v>20160</v>
      </c>
      <c r="Q15" s="55"/>
      <c r="R15" s="55"/>
      <c r="S15" s="21">
        <v>38680</v>
      </c>
      <c r="T15" s="55"/>
      <c r="U15" s="21">
        <v>141480</v>
      </c>
      <c r="V15" s="21">
        <v>1310</v>
      </c>
      <c r="W15" s="21">
        <v>0</v>
      </c>
      <c r="X15" s="21">
        <v>380</v>
      </c>
      <c r="Y15" s="21">
        <v>80</v>
      </c>
      <c r="Z15" s="21">
        <v>0</v>
      </c>
      <c r="AA15" s="21">
        <v>0</v>
      </c>
      <c r="AB15" s="21">
        <v>0</v>
      </c>
      <c r="AC15" s="21"/>
      <c r="AD15" s="21">
        <v>1660</v>
      </c>
      <c r="AE15" s="21">
        <v>2200</v>
      </c>
      <c r="AF15" s="21">
        <v>15840</v>
      </c>
      <c r="AG15" s="21">
        <v>2320</v>
      </c>
      <c r="AH15" s="21">
        <v>1480</v>
      </c>
      <c r="AI15" s="55"/>
      <c r="AJ15" s="21">
        <v>0</v>
      </c>
      <c r="AK15" s="21">
        <v>26080</v>
      </c>
      <c r="AL15" s="21">
        <v>4530</v>
      </c>
      <c r="AM15" s="55"/>
      <c r="AN15" s="21"/>
      <c r="AO15" s="21">
        <v>13720</v>
      </c>
      <c r="AP15" s="18">
        <f t="shared" si="3"/>
        <v>348960</v>
      </c>
      <c r="AQ15" s="38">
        <f t="shared" si="0"/>
        <v>0.7950061511823939</v>
      </c>
      <c r="AR15" s="43">
        <f t="shared" si="1"/>
        <v>438940</v>
      </c>
    </row>
    <row r="16" spans="1:44" ht="12.75">
      <c r="A16" s="16" t="s">
        <v>9</v>
      </c>
      <c r="B16" s="21">
        <v>60030</v>
      </c>
      <c r="C16" s="17">
        <f t="shared" si="2"/>
        <v>60030</v>
      </c>
      <c r="D16" s="21">
        <v>0</v>
      </c>
      <c r="E16" s="21">
        <v>33480</v>
      </c>
      <c r="F16" s="55"/>
      <c r="G16" s="55"/>
      <c r="H16" s="55"/>
      <c r="I16" s="21">
        <v>35800</v>
      </c>
      <c r="J16" s="55"/>
      <c r="K16" s="21"/>
      <c r="L16" s="55"/>
      <c r="M16" s="55"/>
      <c r="N16" s="21">
        <v>0</v>
      </c>
      <c r="O16" s="55"/>
      <c r="P16" s="21">
        <v>15180</v>
      </c>
      <c r="Q16" s="55"/>
      <c r="R16" s="55"/>
      <c r="S16" s="21">
        <v>33660</v>
      </c>
      <c r="T16" s="55"/>
      <c r="U16" s="21">
        <v>125260</v>
      </c>
      <c r="V16" s="21">
        <v>1300</v>
      </c>
      <c r="W16" s="21">
        <v>0</v>
      </c>
      <c r="X16" s="21">
        <v>1300</v>
      </c>
      <c r="Y16" s="21">
        <v>0</v>
      </c>
      <c r="Z16" s="21">
        <v>0</v>
      </c>
      <c r="AA16" s="21">
        <v>0</v>
      </c>
      <c r="AB16" s="21">
        <v>0</v>
      </c>
      <c r="AC16" s="21"/>
      <c r="AD16" s="21">
        <v>700</v>
      </c>
      <c r="AE16" s="21">
        <v>1860</v>
      </c>
      <c r="AF16" s="21">
        <v>8640</v>
      </c>
      <c r="AG16" s="21">
        <v>760</v>
      </c>
      <c r="AH16" s="21">
        <v>1660</v>
      </c>
      <c r="AI16" s="55"/>
      <c r="AJ16" s="21">
        <v>0</v>
      </c>
      <c r="AK16" s="21">
        <v>21940</v>
      </c>
      <c r="AL16" s="21">
        <v>4530</v>
      </c>
      <c r="AM16" s="55"/>
      <c r="AN16" s="21">
        <v>880</v>
      </c>
      <c r="AO16" s="21">
        <v>10780</v>
      </c>
      <c r="AP16" s="18">
        <f t="shared" si="3"/>
        <v>297730</v>
      </c>
      <c r="AQ16" s="38">
        <f t="shared" si="0"/>
        <v>0.8322059481216458</v>
      </c>
      <c r="AR16" s="43">
        <f t="shared" si="1"/>
        <v>357760</v>
      </c>
    </row>
    <row r="17" spans="1:44" ht="12.75">
      <c r="A17" s="16" t="s">
        <v>10</v>
      </c>
      <c r="B17" s="21">
        <v>77480</v>
      </c>
      <c r="C17" s="17">
        <f t="shared" si="2"/>
        <v>77480</v>
      </c>
      <c r="D17" s="21">
        <v>0</v>
      </c>
      <c r="E17" s="21">
        <v>32340</v>
      </c>
      <c r="F17" s="55"/>
      <c r="G17" s="55"/>
      <c r="H17" s="55"/>
      <c r="I17" s="21">
        <v>30080</v>
      </c>
      <c r="J17" s="55"/>
      <c r="K17" s="21"/>
      <c r="L17" s="55"/>
      <c r="M17" s="55"/>
      <c r="N17" s="21">
        <v>0</v>
      </c>
      <c r="O17" s="55"/>
      <c r="P17" s="21">
        <v>15060</v>
      </c>
      <c r="Q17" s="55"/>
      <c r="R17" s="55"/>
      <c r="S17" s="21">
        <v>39060</v>
      </c>
      <c r="T17" s="55"/>
      <c r="U17" s="21">
        <v>108140</v>
      </c>
      <c r="V17" s="21">
        <v>2000</v>
      </c>
      <c r="W17" s="21">
        <v>0</v>
      </c>
      <c r="X17" s="21">
        <v>1860</v>
      </c>
      <c r="Y17" s="21">
        <v>140</v>
      </c>
      <c r="Z17" s="21">
        <v>0</v>
      </c>
      <c r="AA17" s="21">
        <v>380</v>
      </c>
      <c r="AB17" s="21">
        <v>0</v>
      </c>
      <c r="AC17" s="21"/>
      <c r="AD17" s="21">
        <v>3180</v>
      </c>
      <c r="AE17" s="21">
        <v>120</v>
      </c>
      <c r="AF17" s="21">
        <v>4440</v>
      </c>
      <c r="AG17" s="21">
        <v>4260</v>
      </c>
      <c r="AH17" s="21">
        <v>3120</v>
      </c>
      <c r="AI17" s="55"/>
      <c r="AJ17" s="21">
        <v>0</v>
      </c>
      <c r="AK17" s="21">
        <v>20640</v>
      </c>
      <c r="AL17" s="21">
        <v>4530</v>
      </c>
      <c r="AM17" s="55"/>
      <c r="AN17" s="21">
        <v>2540</v>
      </c>
      <c r="AO17" s="21">
        <v>3480</v>
      </c>
      <c r="AP17" s="18">
        <f t="shared" si="3"/>
        <v>275370</v>
      </c>
      <c r="AQ17" s="38">
        <f t="shared" si="0"/>
        <v>0.7804166076236361</v>
      </c>
      <c r="AR17" s="43">
        <f t="shared" si="1"/>
        <v>352850</v>
      </c>
    </row>
    <row r="18" spans="1:44" ht="12.75">
      <c r="A18" s="16" t="s">
        <v>11</v>
      </c>
      <c r="B18" s="21">
        <v>67030</v>
      </c>
      <c r="C18" s="17">
        <f t="shared" si="2"/>
        <v>67030</v>
      </c>
      <c r="D18" s="21">
        <v>0</v>
      </c>
      <c r="E18" s="21">
        <v>28920</v>
      </c>
      <c r="F18" s="55"/>
      <c r="G18" s="55"/>
      <c r="H18" s="55"/>
      <c r="I18" s="21">
        <v>29120</v>
      </c>
      <c r="J18" s="55"/>
      <c r="K18" s="21"/>
      <c r="L18" s="55"/>
      <c r="M18" s="55"/>
      <c r="N18" s="21">
        <v>14500</v>
      </c>
      <c r="O18" s="55"/>
      <c r="P18" s="21">
        <v>23760</v>
      </c>
      <c r="Q18" s="55"/>
      <c r="R18" s="55"/>
      <c r="S18" s="21">
        <v>40240</v>
      </c>
      <c r="T18" s="55"/>
      <c r="U18" s="21">
        <v>110200</v>
      </c>
      <c r="V18" s="21">
        <v>1320</v>
      </c>
      <c r="W18" s="21">
        <v>0</v>
      </c>
      <c r="X18" s="21">
        <v>1040</v>
      </c>
      <c r="Y18" s="21">
        <v>0</v>
      </c>
      <c r="Z18" s="21">
        <v>0</v>
      </c>
      <c r="AA18" s="21">
        <v>0</v>
      </c>
      <c r="AB18" s="21">
        <v>0</v>
      </c>
      <c r="AC18" s="21"/>
      <c r="AD18" s="21">
        <v>2160</v>
      </c>
      <c r="AE18" s="21"/>
      <c r="AF18" s="21">
        <v>13220</v>
      </c>
      <c r="AG18" s="21">
        <v>2140</v>
      </c>
      <c r="AH18" s="21"/>
      <c r="AI18" s="55"/>
      <c r="AJ18" s="21">
        <v>0</v>
      </c>
      <c r="AK18" s="21">
        <v>27800</v>
      </c>
      <c r="AL18" s="21">
        <v>4530</v>
      </c>
      <c r="AM18" s="55"/>
      <c r="AN18" s="21"/>
      <c r="AO18" s="21">
        <v>7340</v>
      </c>
      <c r="AP18" s="18">
        <f t="shared" si="3"/>
        <v>306290</v>
      </c>
      <c r="AQ18" s="38">
        <f t="shared" si="0"/>
        <v>0.8204489446051645</v>
      </c>
      <c r="AR18" s="43">
        <f t="shared" si="1"/>
        <v>373320</v>
      </c>
    </row>
    <row r="19" spans="1:44" ht="12.75">
      <c r="A19" s="16" t="s">
        <v>12</v>
      </c>
      <c r="B19" s="21">
        <v>77330</v>
      </c>
      <c r="C19" s="17">
        <f t="shared" si="2"/>
        <v>77330</v>
      </c>
      <c r="D19" s="21">
        <v>9260</v>
      </c>
      <c r="E19" s="21">
        <v>24740</v>
      </c>
      <c r="F19" s="55"/>
      <c r="G19" s="55"/>
      <c r="H19" s="55"/>
      <c r="I19" s="21">
        <v>22460</v>
      </c>
      <c r="J19" s="55"/>
      <c r="K19" s="21"/>
      <c r="L19" s="55"/>
      <c r="M19" s="55"/>
      <c r="N19" s="21">
        <v>0</v>
      </c>
      <c r="O19" s="55"/>
      <c r="P19" s="21"/>
      <c r="Q19" s="55"/>
      <c r="R19" s="55"/>
      <c r="S19" s="21">
        <v>26400</v>
      </c>
      <c r="T19" s="55"/>
      <c r="U19" s="21">
        <v>120880</v>
      </c>
      <c r="V19" s="21">
        <v>2360</v>
      </c>
      <c r="W19" s="21">
        <v>0</v>
      </c>
      <c r="X19" s="21">
        <v>340</v>
      </c>
      <c r="Y19" s="21">
        <v>140</v>
      </c>
      <c r="Z19" s="21">
        <v>0</v>
      </c>
      <c r="AA19" s="21">
        <v>180</v>
      </c>
      <c r="AB19" s="21">
        <v>0</v>
      </c>
      <c r="AC19" s="21"/>
      <c r="AD19" s="21">
        <v>640</v>
      </c>
      <c r="AE19" s="21"/>
      <c r="AF19" s="21">
        <v>11200</v>
      </c>
      <c r="AG19" s="21">
        <v>3080</v>
      </c>
      <c r="AH19" s="21"/>
      <c r="AI19" s="55"/>
      <c r="AJ19" s="21">
        <v>0</v>
      </c>
      <c r="AK19" s="21">
        <v>14620</v>
      </c>
      <c r="AL19" s="21">
        <v>4530</v>
      </c>
      <c r="AM19" s="55"/>
      <c r="AN19" s="21">
        <v>780</v>
      </c>
      <c r="AO19" s="21">
        <v>10740</v>
      </c>
      <c r="AP19" s="18">
        <f t="shared" si="3"/>
        <v>252350</v>
      </c>
      <c r="AQ19" s="38">
        <f t="shared" si="0"/>
        <v>0.7654392137830623</v>
      </c>
      <c r="AR19" s="43">
        <f t="shared" si="1"/>
        <v>329680</v>
      </c>
    </row>
    <row r="20" spans="1:44" ht="12.75">
      <c r="A20" s="16" t="s">
        <v>13</v>
      </c>
      <c r="B20" s="21">
        <v>76300</v>
      </c>
      <c r="C20" s="17">
        <f t="shared" si="2"/>
        <v>76300</v>
      </c>
      <c r="D20" s="21">
        <v>8100</v>
      </c>
      <c r="E20" s="21">
        <v>30380</v>
      </c>
      <c r="F20" s="55"/>
      <c r="G20" s="55"/>
      <c r="H20" s="55"/>
      <c r="I20" s="21">
        <v>25460</v>
      </c>
      <c r="J20" s="55"/>
      <c r="K20" s="21"/>
      <c r="L20" s="55"/>
      <c r="M20" s="55"/>
      <c r="N20" s="21">
        <v>0</v>
      </c>
      <c r="O20" s="55"/>
      <c r="P20" s="21">
        <v>7500</v>
      </c>
      <c r="Q20" s="55"/>
      <c r="R20" s="55"/>
      <c r="S20" s="21">
        <v>42420</v>
      </c>
      <c r="T20" s="55"/>
      <c r="U20" s="21">
        <v>121660</v>
      </c>
      <c r="V20" s="21">
        <v>1400</v>
      </c>
      <c r="W20" s="21">
        <v>0</v>
      </c>
      <c r="X20" s="21">
        <v>1000</v>
      </c>
      <c r="Y20" s="21">
        <v>0</v>
      </c>
      <c r="Z20" s="21">
        <v>0</v>
      </c>
      <c r="AA20" s="21">
        <v>0</v>
      </c>
      <c r="AB20" s="21">
        <v>0</v>
      </c>
      <c r="AC20" s="21"/>
      <c r="AD20" s="21">
        <v>1700</v>
      </c>
      <c r="AE20" s="21"/>
      <c r="AF20" s="21">
        <v>5420</v>
      </c>
      <c r="AG20" s="21">
        <v>0</v>
      </c>
      <c r="AH20" s="21"/>
      <c r="AI20" s="55"/>
      <c r="AJ20" s="21">
        <v>0</v>
      </c>
      <c r="AK20" s="21">
        <v>13400</v>
      </c>
      <c r="AL20" s="21">
        <v>4530</v>
      </c>
      <c r="AM20" s="55"/>
      <c r="AN20" s="21"/>
      <c r="AO20" s="21">
        <v>5760</v>
      </c>
      <c r="AP20" s="18">
        <f t="shared" si="3"/>
        <v>268730</v>
      </c>
      <c r="AQ20" s="38">
        <f t="shared" si="0"/>
        <v>0.7788598092919456</v>
      </c>
      <c r="AR20" s="43">
        <f t="shared" si="1"/>
        <v>345030</v>
      </c>
    </row>
    <row r="21" spans="1:44" ht="12.75">
      <c r="A21" s="16"/>
      <c r="B21" s="21"/>
      <c r="C21" s="19"/>
      <c r="D21" s="21"/>
      <c r="E21" s="21"/>
      <c r="F21" s="55"/>
      <c r="G21" s="55"/>
      <c r="H21" s="55"/>
      <c r="I21" s="21"/>
      <c r="J21" s="55"/>
      <c r="K21" s="21"/>
      <c r="L21" s="55"/>
      <c r="M21" s="55"/>
      <c r="N21" s="21"/>
      <c r="O21" s="55"/>
      <c r="P21" s="21"/>
      <c r="Q21" s="55"/>
      <c r="R21" s="55"/>
      <c r="S21" s="32"/>
      <c r="T21" s="55"/>
      <c r="U21" s="21"/>
      <c r="V21" s="21"/>
      <c r="W21" s="21"/>
      <c r="X21" s="21"/>
      <c r="Y21" s="21"/>
      <c r="Z21" s="21">
        <v>0</v>
      </c>
      <c r="AA21" s="26"/>
      <c r="AB21" s="21">
        <v>0</v>
      </c>
      <c r="AC21" s="21"/>
      <c r="AD21" s="21"/>
      <c r="AE21" s="21"/>
      <c r="AF21" s="21"/>
      <c r="AG21" s="21"/>
      <c r="AH21" s="21"/>
      <c r="AI21" s="55"/>
      <c r="AJ21" s="21"/>
      <c r="AK21" s="21"/>
      <c r="AL21" s="21"/>
      <c r="AM21" s="55"/>
      <c r="AN21" s="21"/>
      <c r="AO21" s="22"/>
      <c r="AP21" s="19"/>
      <c r="AQ21" s="39"/>
      <c r="AR21" s="41"/>
    </row>
    <row r="22" spans="1:44" ht="13.5" thickBot="1">
      <c r="A22" s="20" t="s">
        <v>19</v>
      </c>
      <c r="B22" s="21">
        <f>SUM(B9:B20)</f>
        <v>885700</v>
      </c>
      <c r="C22" s="17">
        <f t="shared" si="2"/>
        <v>885700</v>
      </c>
      <c r="D22" s="21">
        <f>SUM(D9:D21)</f>
        <v>49180</v>
      </c>
      <c r="E22" s="21">
        <f aca="true" t="shared" si="4" ref="E22:AO22">SUM(E9:E21)</f>
        <v>339360</v>
      </c>
      <c r="F22" s="21">
        <f t="shared" si="4"/>
        <v>0</v>
      </c>
      <c r="G22" s="21">
        <f t="shared" si="4"/>
        <v>0</v>
      </c>
      <c r="H22" s="21">
        <f t="shared" si="4"/>
        <v>0</v>
      </c>
      <c r="I22" s="21">
        <f t="shared" si="4"/>
        <v>315880</v>
      </c>
      <c r="J22" s="21">
        <f t="shared" si="4"/>
        <v>0</v>
      </c>
      <c r="K22" s="21">
        <f t="shared" si="4"/>
        <v>4320</v>
      </c>
      <c r="L22" s="21">
        <f t="shared" si="4"/>
        <v>0</v>
      </c>
      <c r="M22" s="21">
        <f t="shared" si="4"/>
        <v>0</v>
      </c>
      <c r="N22" s="21">
        <f t="shared" si="4"/>
        <v>502950</v>
      </c>
      <c r="O22" s="21">
        <f t="shared" si="4"/>
        <v>0</v>
      </c>
      <c r="P22" s="21">
        <f t="shared" si="4"/>
        <v>117620</v>
      </c>
      <c r="Q22" s="21">
        <f t="shared" si="4"/>
        <v>0</v>
      </c>
      <c r="R22" s="21">
        <f t="shared" si="4"/>
        <v>0</v>
      </c>
      <c r="S22" s="21">
        <f t="shared" si="4"/>
        <v>380980</v>
      </c>
      <c r="T22" s="21">
        <f t="shared" si="4"/>
        <v>0</v>
      </c>
      <c r="U22" s="21">
        <f t="shared" si="4"/>
        <v>1436400</v>
      </c>
      <c r="V22" s="21">
        <f t="shared" si="4"/>
        <v>14390</v>
      </c>
      <c r="W22" s="21">
        <f t="shared" si="4"/>
        <v>0</v>
      </c>
      <c r="X22" s="21">
        <f t="shared" si="4"/>
        <v>10140</v>
      </c>
      <c r="Y22" s="21">
        <f t="shared" si="4"/>
        <v>740</v>
      </c>
      <c r="Z22" s="21">
        <f t="shared" si="4"/>
        <v>0</v>
      </c>
      <c r="AA22" s="21">
        <f t="shared" si="4"/>
        <v>860</v>
      </c>
      <c r="AB22" s="21">
        <f t="shared" si="4"/>
        <v>0</v>
      </c>
      <c r="AC22" s="21">
        <f t="shared" si="4"/>
        <v>0</v>
      </c>
      <c r="AD22" s="21">
        <f t="shared" si="4"/>
        <v>18320</v>
      </c>
      <c r="AE22" s="21">
        <f t="shared" si="4"/>
        <v>7640</v>
      </c>
      <c r="AF22" s="21">
        <f t="shared" si="4"/>
        <v>104940</v>
      </c>
      <c r="AG22" s="21">
        <f t="shared" si="4"/>
        <v>24220</v>
      </c>
      <c r="AH22" s="21">
        <f t="shared" si="4"/>
        <v>9610</v>
      </c>
      <c r="AI22" s="21">
        <f t="shared" si="4"/>
        <v>0</v>
      </c>
      <c r="AJ22" s="21">
        <f t="shared" si="4"/>
        <v>22060</v>
      </c>
      <c r="AK22" s="21">
        <f t="shared" si="4"/>
        <v>192660</v>
      </c>
      <c r="AL22" s="21">
        <f t="shared" si="4"/>
        <v>54360</v>
      </c>
      <c r="AM22" s="21">
        <f t="shared" si="4"/>
        <v>0</v>
      </c>
      <c r="AN22" s="21">
        <f t="shared" si="4"/>
        <v>4200</v>
      </c>
      <c r="AO22" s="21">
        <f t="shared" si="4"/>
        <v>114780</v>
      </c>
      <c r="AP22" s="23">
        <f>SUM(AP9:AP21)</f>
        <v>3725610</v>
      </c>
      <c r="AQ22" s="40">
        <f>AP22/(C22+AP22)</f>
        <v>0.8079287664459774</v>
      </c>
      <c r="AR22" s="44">
        <f>C22+AP22</f>
        <v>4611310</v>
      </c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R22"/>
  <sheetViews>
    <sheetView zoomScale="90" zoomScaleNormal="90" zoomScalePageLayoutView="0" workbookViewId="0" topLeftCell="A1">
      <pane xSplit="1" topLeftCell="B1" activePane="topRight" state="frozen"/>
      <selection pane="topLeft" activeCell="A1" sqref="A1"/>
      <selection pane="topRight" activeCell="AS14" sqref="AS14"/>
    </sheetView>
  </sheetViews>
  <sheetFormatPr defaultColWidth="9.140625" defaultRowHeight="12.75"/>
  <cols>
    <col min="2" max="2" width="12.421875" style="0" customWidth="1"/>
    <col min="3" max="3" width="21.140625" style="0" bestFit="1" customWidth="1"/>
    <col min="4" max="4" width="12.8515625" style="0" customWidth="1"/>
    <col min="5" max="5" width="10.140625" style="0" customWidth="1"/>
    <col min="10" max="10" width="10.421875" style="0" customWidth="1"/>
    <col min="11" max="12" width="10.140625" style="0" customWidth="1"/>
    <col min="15" max="15" width="8.140625" style="0" bestFit="1" customWidth="1"/>
    <col min="17" max="17" width="10.421875" style="0" customWidth="1"/>
    <col min="22" max="22" width="9.7109375" style="0" customWidth="1"/>
    <col min="24" max="24" width="8.140625" style="0" customWidth="1"/>
  </cols>
  <sheetData>
    <row r="1" spans="1:27" ht="33">
      <c r="A1" s="2"/>
      <c r="B1" s="3" t="s">
        <v>15</v>
      </c>
      <c r="C1" s="4">
        <v>76.12</v>
      </c>
      <c r="E1" s="56" t="s">
        <v>71</v>
      </c>
      <c r="F1" s="5"/>
      <c r="G1" s="5"/>
      <c r="H1" s="50"/>
      <c r="I1" s="50"/>
      <c r="J1" s="50"/>
      <c r="K1" s="50"/>
      <c r="L1" s="50"/>
      <c r="M1" s="50"/>
      <c r="N1" s="50"/>
      <c r="O1" s="24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2.75">
      <c r="A2" s="7"/>
      <c r="B2" s="8" t="s">
        <v>0</v>
      </c>
      <c r="C2" s="9">
        <v>9538</v>
      </c>
      <c r="F2" s="5"/>
      <c r="G2" s="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2.75">
      <c r="B3" s="10" t="s">
        <v>27</v>
      </c>
      <c r="C3" s="30">
        <f>C4/C2</f>
        <v>37.89893059341581</v>
      </c>
      <c r="F3" s="5"/>
      <c r="G3" s="5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.75">
      <c r="A4" s="7"/>
      <c r="B4" s="10" t="s">
        <v>16</v>
      </c>
      <c r="C4" s="9">
        <f>S22+AG22</f>
        <v>361480</v>
      </c>
      <c r="F4" s="5"/>
      <c r="G4" s="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2.75">
      <c r="A5" s="7"/>
      <c r="B5" s="10" t="s">
        <v>22</v>
      </c>
      <c r="C5" s="9">
        <f>S22</f>
        <v>355140</v>
      </c>
      <c r="F5" s="5"/>
      <c r="G5" s="5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2.75">
      <c r="A6" s="7"/>
      <c r="B6" s="10" t="s">
        <v>17</v>
      </c>
      <c r="C6" s="9">
        <f>AG22</f>
        <v>6340</v>
      </c>
      <c r="F6" s="5"/>
      <c r="G6" s="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3.5" thickBot="1">
      <c r="A7" s="7"/>
      <c r="B7" s="11" t="s">
        <v>1</v>
      </c>
      <c r="C7" s="12">
        <f>C6/C4</f>
        <v>0.017539006307402898</v>
      </c>
      <c r="F7" s="5"/>
      <c r="G7" s="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44" ht="51.75" customHeight="1">
      <c r="A8" s="6" t="s">
        <v>35</v>
      </c>
      <c r="B8" s="13" t="s">
        <v>31</v>
      </c>
      <c r="C8" s="14" t="s">
        <v>18</v>
      </c>
      <c r="D8" s="28" t="s">
        <v>46</v>
      </c>
      <c r="E8" s="28" t="s">
        <v>47</v>
      </c>
      <c r="F8" s="28" t="s">
        <v>38</v>
      </c>
      <c r="G8" s="28" t="s">
        <v>73</v>
      </c>
      <c r="H8" s="28" t="s">
        <v>49</v>
      </c>
      <c r="I8" s="28" t="s">
        <v>50</v>
      </c>
      <c r="J8" s="28" t="s">
        <v>40</v>
      </c>
      <c r="K8" s="28" t="s">
        <v>48</v>
      </c>
      <c r="L8" s="28" t="s">
        <v>76</v>
      </c>
      <c r="M8" s="28" t="s">
        <v>41</v>
      </c>
      <c r="N8" s="28" t="s">
        <v>44</v>
      </c>
      <c r="O8" s="28" t="s">
        <v>68</v>
      </c>
      <c r="P8" s="28" t="s">
        <v>42</v>
      </c>
      <c r="Q8" s="28" t="s">
        <v>74</v>
      </c>
      <c r="R8" s="28" t="s">
        <v>45</v>
      </c>
      <c r="S8" s="28" t="s">
        <v>51</v>
      </c>
      <c r="T8" s="28" t="s">
        <v>82</v>
      </c>
      <c r="U8" s="28" t="s">
        <v>52</v>
      </c>
      <c r="V8" s="28" t="s">
        <v>54</v>
      </c>
      <c r="W8" s="28" t="s">
        <v>69</v>
      </c>
      <c r="X8" s="28" t="s">
        <v>55</v>
      </c>
      <c r="Y8" s="28" t="s">
        <v>56</v>
      </c>
      <c r="Z8" s="29" t="s">
        <v>72</v>
      </c>
      <c r="AA8" s="28" t="s">
        <v>57</v>
      </c>
      <c r="AB8" s="28" t="s">
        <v>60</v>
      </c>
      <c r="AC8" s="28" t="s">
        <v>61</v>
      </c>
      <c r="AD8" s="28" t="s">
        <v>58</v>
      </c>
      <c r="AE8" s="28" t="s">
        <v>59</v>
      </c>
      <c r="AF8" s="28" t="s">
        <v>67</v>
      </c>
      <c r="AG8" s="28" t="s">
        <v>62</v>
      </c>
      <c r="AH8" s="29" t="s">
        <v>63</v>
      </c>
      <c r="AI8" s="28" t="s">
        <v>53</v>
      </c>
      <c r="AJ8" s="29" t="s">
        <v>64</v>
      </c>
      <c r="AK8" s="29" t="s">
        <v>65</v>
      </c>
      <c r="AL8" s="29" t="s">
        <v>37</v>
      </c>
      <c r="AM8" s="52" t="s">
        <v>78</v>
      </c>
      <c r="AN8" s="28" t="s">
        <v>86</v>
      </c>
      <c r="AO8" s="49" t="s">
        <v>66</v>
      </c>
      <c r="AP8" s="15" t="s">
        <v>20</v>
      </c>
      <c r="AQ8" s="37" t="s">
        <v>14</v>
      </c>
      <c r="AR8" s="42" t="s">
        <v>30</v>
      </c>
    </row>
    <row r="9" spans="1:44" ht="12.75">
      <c r="A9" s="16" t="s">
        <v>2</v>
      </c>
      <c r="B9" s="21">
        <v>92700</v>
      </c>
      <c r="C9" s="17">
        <f>B9</f>
        <v>92700</v>
      </c>
      <c r="D9" s="21">
        <v>0</v>
      </c>
      <c r="E9" s="21">
        <v>8180</v>
      </c>
      <c r="F9" s="55"/>
      <c r="G9" s="55"/>
      <c r="H9" s="21">
        <v>0</v>
      </c>
      <c r="I9" s="21">
        <v>12800</v>
      </c>
      <c r="J9" s="55"/>
      <c r="K9" s="55"/>
      <c r="L9" s="55"/>
      <c r="M9" s="55"/>
      <c r="N9" s="21">
        <v>0</v>
      </c>
      <c r="O9" s="55"/>
      <c r="P9" s="55"/>
      <c r="Q9" s="55"/>
      <c r="R9" s="55"/>
      <c r="S9" s="21">
        <v>18360</v>
      </c>
      <c r="T9" s="21"/>
      <c r="U9" s="21">
        <v>64920</v>
      </c>
      <c r="V9" s="21">
        <v>600</v>
      </c>
      <c r="W9" s="55"/>
      <c r="X9" s="21">
        <v>0</v>
      </c>
      <c r="Y9" s="55">
        <v>160</v>
      </c>
      <c r="Z9" s="55"/>
      <c r="AA9" s="55"/>
      <c r="AB9" s="55"/>
      <c r="AC9" s="55"/>
      <c r="AD9" s="55"/>
      <c r="AE9" s="55"/>
      <c r="AF9" s="21">
        <v>3000</v>
      </c>
      <c r="AG9" s="21">
        <v>1120</v>
      </c>
      <c r="AH9" s="55"/>
      <c r="AI9" s="55"/>
      <c r="AJ9" s="55"/>
      <c r="AK9" s="21">
        <v>0</v>
      </c>
      <c r="AL9" s="55"/>
      <c r="AM9" s="55"/>
      <c r="AN9" s="55"/>
      <c r="AO9" s="21">
        <v>0</v>
      </c>
      <c r="AP9" s="61">
        <f>SUM(D9:AO9)</f>
        <v>109140</v>
      </c>
      <c r="AQ9" s="38">
        <f aca="true" t="shared" si="0" ref="AQ9:AQ20">AP9/(C9+AP9)</f>
        <v>0.5407253269916765</v>
      </c>
      <c r="AR9" s="43">
        <f aca="true" t="shared" si="1" ref="AR9:AR20">C9+AP9</f>
        <v>201840</v>
      </c>
    </row>
    <row r="10" spans="1:44" ht="12.75">
      <c r="A10" s="16" t="s">
        <v>3</v>
      </c>
      <c r="B10" s="21">
        <v>88300</v>
      </c>
      <c r="C10" s="17">
        <f aca="true" t="shared" si="2" ref="C10:C22">B10</f>
        <v>88300</v>
      </c>
      <c r="D10" s="21">
        <v>0</v>
      </c>
      <c r="E10" s="21">
        <v>18360</v>
      </c>
      <c r="F10" s="55"/>
      <c r="G10" s="55"/>
      <c r="H10" s="21">
        <v>0</v>
      </c>
      <c r="I10" s="21">
        <v>13960</v>
      </c>
      <c r="J10" s="55"/>
      <c r="K10" s="55"/>
      <c r="L10" s="55"/>
      <c r="M10" s="55"/>
      <c r="N10" s="21">
        <v>0</v>
      </c>
      <c r="O10" s="55"/>
      <c r="P10" s="55"/>
      <c r="Q10" s="55"/>
      <c r="R10" s="55"/>
      <c r="S10" s="21">
        <v>19520</v>
      </c>
      <c r="T10" s="21"/>
      <c r="U10" s="21">
        <v>87380</v>
      </c>
      <c r="V10" s="21">
        <v>940</v>
      </c>
      <c r="W10" s="55"/>
      <c r="X10" s="21">
        <v>0</v>
      </c>
      <c r="Y10" s="55"/>
      <c r="Z10" s="55"/>
      <c r="AA10" s="55"/>
      <c r="AB10" s="55"/>
      <c r="AC10" s="55"/>
      <c r="AD10" s="55"/>
      <c r="AE10" s="55"/>
      <c r="AF10" s="21">
        <v>13380</v>
      </c>
      <c r="AG10" s="21">
        <v>0</v>
      </c>
      <c r="AH10" s="55"/>
      <c r="AI10" s="55"/>
      <c r="AJ10" s="55"/>
      <c r="AK10" s="21">
        <v>0</v>
      </c>
      <c r="AL10" s="55"/>
      <c r="AM10" s="55"/>
      <c r="AN10" s="55"/>
      <c r="AO10" s="21">
        <v>10760</v>
      </c>
      <c r="AP10" s="61">
        <f aca="true" t="shared" si="3" ref="AP10:AP20">SUM(D10:AO10)</f>
        <v>164300</v>
      </c>
      <c r="AQ10" s="38">
        <f t="shared" si="0"/>
        <v>0.6504354711005542</v>
      </c>
      <c r="AR10" s="43">
        <f t="shared" si="1"/>
        <v>252600</v>
      </c>
    </row>
    <row r="11" spans="1:44" ht="12.75">
      <c r="A11" s="16" t="s">
        <v>4</v>
      </c>
      <c r="B11" s="21">
        <v>83780</v>
      </c>
      <c r="C11" s="17">
        <f t="shared" si="2"/>
        <v>83780</v>
      </c>
      <c r="D11" s="21">
        <v>3930</v>
      </c>
      <c r="E11" s="21">
        <v>28220</v>
      </c>
      <c r="F11" s="55"/>
      <c r="G11" s="55"/>
      <c r="H11" s="21"/>
      <c r="I11" s="21">
        <v>21740</v>
      </c>
      <c r="J11" s="55"/>
      <c r="K11" s="55"/>
      <c r="L11" s="55"/>
      <c r="M11" s="55"/>
      <c r="N11" s="21">
        <v>0</v>
      </c>
      <c r="O11" s="55"/>
      <c r="P11" s="55"/>
      <c r="Q11" s="55"/>
      <c r="R11" s="55"/>
      <c r="S11" s="21">
        <v>23860</v>
      </c>
      <c r="T11" s="21"/>
      <c r="U11" s="21">
        <v>96760</v>
      </c>
      <c r="V11" s="21">
        <v>600</v>
      </c>
      <c r="W11" s="55"/>
      <c r="X11" s="21">
        <v>0</v>
      </c>
      <c r="Y11" s="55">
        <v>350</v>
      </c>
      <c r="Z11" s="55"/>
      <c r="AA11" s="55"/>
      <c r="AB11" s="55"/>
      <c r="AC11" s="55"/>
      <c r="AD11" s="55"/>
      <c r="AE11" s="55"/>
      <c r="AF11" s="21">
        <v>10300</v>
      </c>
      <c r="AG11" s="21">
        <v>1740</v>
      </c>
      <c r="AH11" s="55"/>
      <c r="AI11" s="55"/>
      <c r="AJ11" s="55"/>
      <c r="AK11" s="21">
        <v>0</v>
      </c>
      <c r="AL11" s="55"/>
      <c r="AM11" s="55"/>
      <c r="AN11" s="55"/>
      <c r="AO11" s="21">
        <v>0</v>
      </c>
      <c r="AP11" s="61">
        <f t="shared" si="3"/>
        <v>187500</v>
      </c>
      <c r="AQ11" s="38">
        <f t="shared" si="0"/>
        <v>0.6911677971099971</v>
      </c>
      <c r="AR11" s="43">
        <f t="shared" si="1"/>
        <v>271280</v>
      </c>
    </row>
    <row r="12" spans="1:44" ht="12.75">
      <c r="A12" s="16" t="s">
        <v>5</v>
      </c>
      <c r="B12" s="21">
        <v>85800</v>
      </c>
      <c r="C12" s="17">
        <v>85800</v>
      </c>
      <c r="D12" s="21">
        <v>0</v>
      </c>
      <c r="E12" s="21">
        <v>25360</v>
      </c>
      <c r="F12" s="55"/>
      <c r="G12" s="55"/>
      <c r="H12" s="21"/>
      <c r="I12" s="21">
        <v>16420</v>
      </c>
      <c r="J12" s="55"/>
      <c r="K12" s="55"/>
      <c r="L12" s="55"/>
      <c r="M12" s="55"/>
      <c r="N12" s="21">
        <v>0</v>
      </c>
      <c r="O12" s="55"/>
      <c r="P12" s="55"/>
      <c r="Q12" s="55"/>
      <c r="R12" s="55"/>
      <c r="S12" s="21">
        <v>23940</v>
      </c>
      <c r="T12" s="21"/>
      <c r="U12" s="21">
        <v>96220</v>
      </c>
      <c r="V12" s="21">
        <v>740</v>
      </c>
      <c r="W12" s="55"/>
      <c r="X12" s="21">
        <v>0</v>
      </c>
      <c r="Y12" s="55">
        <v>40</v>
      </c>
      <c r="Z12" s="55"/>
      <c r="AA12" s="55"/>
      <c r="AB12" s="55"/>
      <c r="AC12" s="55"/>
      <c r="AD12" s="55"/>
      <c r="AE12" s="55"/>
      <c r="AF12" s="21">
        <v>2760</v>
      </c>
      <c r="AG12" s="21">
        <v>0</v>
      </c>
      <c r="AH12" s="55"/>
      <c r="AI12" s="55"/>
      <c r="AJ12" s="55"/>
      <c r="AK12" s="21">
        <v>0</v>
      </c>
      <c r="AL12" s="55"/>
      <c r="AM12" s="55"/>
      <c r="AN12" s="55"/>
      <c r="AO12" s="21">
        <v>0</v>
      </c>
      <c r="AP12" s="61">
        <f t="shared" si="3"/>
        <v>165480</v>
      </c>
      <c r="AQ12" s="38">
        <f t="shared" si="0"/>
        <v>0.6585482330468004</v>
      </c>
      <c r="AR12" s="43">
        <f t="shared" si="1"/>
        <v>251280</v>
      </c>
    </row>
    <row r="13" spans="1:44" ht="12.75">
      <c r="A13" s="16" t="s">
        <v>6</v>
      </c>
      <c r="B13" s="21">
        <v>103880</v>
      </c>
      <c r="C13" s="17">
        <f t="shared" si="2"/>
        <v>103880</v>
      </c>
      <c r="D13" s="21">
        <v>2740</v>
      </c>
      <c r="E13" s="21">
        <v>24200</v>
      </c>
      <c r="F13" s="55"/>
      <c r="G13" s="55"/>
      <c r="H13" s="21"/>
      <c r="I13" s="21">
        <v>30440</v>
      </c>
      <c r="J13" s="55"/>
      <c r="K13" s="55"/>
      <c r="L13" s="55"/>
      <c r="M13" s="55"/>
      <c r="N13" s="21">
        <v>0</v>
      </c>
      <c r="O13" s="55"/>
      <c r="P13" s="55"/>
      <c r="Q13" s="55"/>
      <c r="R13" s="55"/>
      <c r="S13" s="21">
        <v>26480</v>
      </c>
      <c r="T13" s="21"/>
      <c r="U13" s="21">
        <v>111480</v>
      </c>
      <c r="V13" s="21">
        <v>940</v>
      </c>
      <c r="W13" s="55"/>
      <c r="X13" s="21">
        <v>1020</v>
      </c>
      <c r="Y13" s="55">
        <v>40</v>
      </c>
      <c r="Z13" s="55"/>
      <c r="AA13" s="55"/>
      <c r="AB13" s="55"/>
      <c r="AC13" s="55"/>
      <c r="AD13" s="55"/>
      <c r="AE13" s="55"/>
      <c r="AF13" s="21">
        <v>7060</v>
      </c>
      <c r="AG13" s="21">
        <v>0</v>
      </c>
      <c r="AH13" s="55"/>
      <c r="AI13" s="55"/>
      <c r="AJ13" s="55"/>
      <c r="AK13" s="21">
        <v>0</v>
      </c>
      <c r="AL13" s="55"/>
      <c r="AM13" s="55"/>
      <c r="AN13" s="55"/>
      <c r="AO13" s="21">
        <v>0</v>
      </c>
      <c r="AP13" s="61">
        <f t="shared" si="3"/>
        <v>204400</v>
      </c>
      <c r="AQ13" s="38">
        <f t="shared" si="0"/>
        <v>0.6630336058128974</v>
      </c>
      <c r="AR13" s="43">
        <f t="shared" si="1"/>
        <v>308280</v>
      </c>
    </row>
    <row r="14" spans="1:44" ht="12.75">
      <c r="A14" s="16" t="s">
        <v>7</v>
      </c>
      <c r="B14" s="21">
        <v>71860</v>
      </c>
      <c r="C14" s="17">
        <f t="shared" si="2"/>
        <v>71860</v>
      </c>
      <c r="D14" s="21">
        <v>4190</v>
      </c>
      <c r="E14" s="21">
        <v>31440</v>
      </c>
      <c r="F14" s="55"/>
      <c r="G14" s="55"/>
      <c r="H14" s="21"/>
      <c r="I14" s="21">
        <v>32200</v>
      </c>
      <c r="J14" s="55"/>
      <c r="K14" s="55"/>
      <c r="L14" s="55"/>
      <c r="M14" s="55"/>
      <c r="N14" s="21">
        <v>0</v>
      </c>
      <c r="O14" s="55"/>
      <c r="P14" s="55"/>
      <c r="Q14" s="55"/>
      <c r="R14" s="55"/>
      <c r="S14" s="21">
        <v>40840</v>
      </c>
      <c r="T14" s="21"/>
      <c r="U14" s="21">
        <v>95560</v>
      </c>
      <c r="V14" s="21">
        <v>3540</v>
      </c>
      <c r="W14" s="55"/>
      <c r="X14" s="21">
        <v>0</v>
      </c>
      <c r="Y14" s="55"/>
      <c r="Z14" s="55"/>
      <c r="AA14" s="55"/>
      <c r="AB14" s="55"/>
      <c r="AC14" s="55"/>
      <c r="AD14" s="55"/>
      <c r="AE14" s="55"/>
      <c r="AF14" s="21">
        <v>5340</v>
      </c>
      <c r="AG14" s="21">
        <v>0</v>
      </c>
      <c r="AH14" s="55"/>
      <c r="AI14" s="55"/>
      <c r="AJ14" s="55"/>
      <c r="AK14" s="21">
        <v>0</v>
      </c>
      <c r="AL14" s="55"/>
      <c r="AM14" s="55"/>
      <c r="AN14" s="55"/>
      <c r="AO14" s="21">
        <v>0</v>
      </c>
      <c r="AP14" s="61">
        <f t="shared" si="3"/>
        <v>213110</v>
      </c>
      <c r="AQ14" s="38">
        <f t="shared" si="0"/>
        <v>0.747833105239148</v>
      </c>
      <c r="AR14" s="43">
        <f t="shared" si="1"/>
        <v>284970</v>
      </c>
    </row>
    <row r="15" spans="1:44" ht="12.75">
      <c r="A15" s="16" t="s">
        <v>8</v>
      </c>
      <c r="B15" s="21">
        <v>119940</v>
      </c>
      <c r="C15" s="17">
        <f t="shared" si="2"/>
        <v>119940</v>
      </c>
      <c r="D15" s="21">
        <v>4550</v>
      </c>
      <c r="E15" s="21">
        <v>31640</v>
      </c>
      <c r="F15" s="55"/>
      <c r="G15" s="55"/>
      <c r="H15" s="21"/>
      <c r="I15" s="21">
        <v>31480</v>
      </c>
      <c r="J15" s="55"/>
      <c r="K15" s="55"/>
      <c r="L15" s="55"/>
      <c r="M15" s="55"/>
      <c r="N15" s="21">
        <v>0</v>
      </c>
      <c r="O15" s="55"/>
      <c r="P15" s="55"/>
      <c r="Q15" s="55"/>
      <c r="R15" s="55"/>
      <c r="S15" s="21">
        <v>31840</v>
      </c>
      <c r="T15" s="21"/>
      <c r="U15" s="21">
        <v>111840</v>
      </c>
      <c r="V15" s="21">
        <v>1880</v>
      </c>
      <c r="W15" s="55"/>
      <c r="X15" s="21">
        <v>0</v>
      </c>
      <c r="Y15" s="55">
        <v>40</v>
      </c>
      <c r="Z15" s="55"/>
      <c r="AA15" s="55"/>
      <c r="AB15" s="55"/>
      <c r="AC15" s="55"/>
      <c r="AD15" s="55"/>
      <c r="AE15" s="55"/>
      <c r="AF15" s="21">
        <v>9300</v>
      </c>
      <c r="AG15" s="21">
        <v>0</v>
      </c>
      <c r="AH15" s="55"/>
      <c r="AI15" s="55"/>
      <c r="AJ15" s="55"/>
      <c r="AK15" s="21">
        <v>0</v>
      </c>
      <c r="AL15" s="55"/>
      <c r="AM15" s="55"/>
      <c r="AN15" s="55"/>
      <c r="AO15" s="21">
        <v>0</v>
      </c>
      <c r="AP15" s="61">
        <f t="shared" si="3"/>
        <v>222570</v>
      </c>
      <c r="AQ15" s="38">
        <f t="shared" si="0"/>
        <v>0.6498204431987388</v>
      </c>
      <c r="AR15" s="43">
        <f t="shared" si="1"/>
        <v>342510</v>
      </c>
    </row>
    <row r="16" spans="1:44" ht="12.75">
      <c r="A16" s="16" t="s">
        <v>9</v>
      </c>
      <c r="B16" s="21">
        <v>79640</v>
      </c>
      <c r="C16" s="17">
        <f t="shared" si="2"/>
        <v>79640</v>
      </c>
      <c r="D16" s="21">
        <v>0</v>
      </c>
      <c r="E16" s="21">
        <v>37080</v>
      </c>
      <c r="F16" s="55"/>
      <c r="G16" s="55"/>
      <c r="H16" s="21"/>
      <c r="I16" s="21">
        <v>41320</v>
      </c>
      <c r="J16" s="55"/>
      <c r="K16" s="55"/>
      <c r="L16" s="55"/>
      <c r="M16" s="55"/>
      <c r="N16" s="21">
        <v>0</v>
      </c>
      <c r="O16" s="55"/>
      <c r="P16" s="55"/>
      <c r="Q16" s="55"/>
      <c r="R16" s="55"/>
      <c r="S16" s="21">
        <v>40660</v>
      </c>
      <c r="T16" s="21"/>
      <c r="U16" s="21">
        <v>138240</v>
      </c>
      <c r="V16" s="21">
        <v>680</v>
      </c>
      <c r="W16" s="55"/>
      <c r="X16" s="21">
        <v>0</v>
      </c>
      <c r="Y16" s="55"/>
      <c r="Z16" s="55"/>
      <c r="AA16" s="55"/>
      <c r="AB16" s="55"/>
      <c r="AC16" s="55"/>
      <c r="AD16" s="55"/>
      <c r="AE16" s="55"/>
      <c r="AF16" s="21">
        <v>6520</v>
      </c>
      <c r="AG16" s="21">
        <v>0</v>
      </c>
      <c r="AH16" s="55"/>
      <c r="AI16" s="55"/>
      <c r="AJ16" s="55"/>
      <c r="AK16" s="21">
        <v>1500</v>
      </c>
      <c r="AL16" s="55"/>
      <c r="AM16" s="55"/>
      <c r="AN16" s="55"/>
      <c r="AO16" s="21">
        <v>7620</v>
      </c>
      <c r="AP16" s="61">
        <f t="shared" si="3"/>
        <v>273620</v>
      </c>
      <c r="AQ16" s="38">
        <f t="shared" si="0"/>
        <v>0.7745569835248826</v>
      </c>
      <c r="AR16" s="43">
        <f t="shared" si="1"/>
        <v>353260</v>
      </c>
    </row>
    <row r="17" spans="1:44" ht="12.75">
      <c r="A17" s="16" t="s">
        <v>10</v>
      </c>
      <c r="B17" s="21">
        <v>79760</v>
      </c>
      <c r="C17" s="17">
        <f t="shared" si="2"/>
        <v>79760</v>
      </c>
      <c r="D17" s="21">
        <v>3210</v>
      </c>
      <c r="E17" s="21">
        <v>32340</v>
      </c>
      <c r="F17" s="55"/>
      <c r="G17" s="55"/>
      <c r="H17" s="21"/>
      <c r="I17" s="21">
        <v>33000</v>
      </c>
      <c r="J17" s="55"/>
      <c r="K17" s="55"/>
      <c r="L17" s="55"/>
      <c r="M17" s="55"/>
      <c r="N17" s="21">
        <v>0</v>
      </c>
      <c r="O17" s="55"/>
      <c r="P17" s="55"/>
      <c r="Q17" s="55"/>
      <c r="R17" s="55"/>
      <c r="S17" s="21">
        <v>39580</v>
      </c>
      <c r="T17" s="21"/>
      <c r="U17" s="21">
        <v>115760</v>
      </c>
      <c r="V17" s="21">
        <v>2000</v>
      </c>
      <c r="W17" s="55"/>
      <c r="X17" s="21">
        <v>0</v>
      </c>
      <c r="Y17" s="55"/>
      <c r="Z17" s="55"/>
      <c r="AA17" s="55"/>
      <c r="AB17" s="55"/>
      <c r="AC17" s="55"/>
      <c r="AD17" s="55"/>
      <c r="AE17" s="55"/>
      <c r="AF17" s="21">
        <v>0</v>
      </c>
      <c r="AG17" s="21">
        <v>0</v>
      </c>
      <c r="AH17" s="55"/>
      <c r="AI17" s="55"/>
      <c r="AJ17" s="55"/>
      <c r="AK17" s="21">
        <v>260</v>
      </c>
      <c r="AL17" s="55"/>
      <c r="AM17" s="55"/>
      <c r="AN17" s="55"/>
      <c r="AO17" s="21">
        <v>0</v>
      </c>
      <c r="AP17" s="61">
        <f t="shared" si="3"/>
        <v>226150</v>
      </c>
      <c r="AQ17" s="38">
        <f t="shared" si="0"/>
        <v>0.7392697198522441</v>
      </c>
      <c r="AR17" s="43">
        <f t="shared" si="1"/>
        <v>305910</v>
      </c>
    </row>
    <row r="18" spans="1:44" ht="12.75">
      <c r="A18" s="16" t="s">
        <v>11</v>
      </c>
      <c r="B18" s="21">
        <v>175020</v>
      </c>
      <c r="C18" s="17">
        <f t="shared" si="2"/>
        <v>175020</v>
      </c>
      <c r="D18" s="21">
        <v>2890</v>
      </c>
      <c r="E18" s="21">
        <v>28680</v>
      </c>
      <c r="F18" s="55"/>
      <c r="G18" s="55"/>
      <c r="H18" s="21"/>
      <c r="I18" s="21">
        <v>31900</v>
      </c>
      <c r="J18" s="55"/>
      <c r="K18" s="55"/>
      <c r="L18" s="55"/>
      <c r="M18" s="55"/>
      <c r="N18" s="21">
        <v>0</v>
      </c>
      <c r="O18" s="55"/>
      <c r="P18" s="55"/>
      <c r="Q18" s="55"/>
      <c r="R18" s="55"/>
      <c r="S18" s="21">
        <v>29280</v>
      </c>
      <c r="T18" s="21"/>
      <c r="U18" s="21">
        <v>105560</v>
      </c>
      <c r="V18" s="21">
        <v>1120</v>
      </c>
      <c r="W18" s="55"/>
      <c r="X18" s="21">
        <v>940</v>
      </c>
      <c r="Y18" s="55"/>
      <c r="Z18" s="55"/>
      <c r="AA18" s="55"/>
      <c r="AB18" s="55"/>
      <c r="AC18" s="55"/>
      <c r="AD18" s="55">
        <v>200</v>
      </c>
      <c r="AE18" s="55"/>
      <c r="AF18" s="21">
        <v>8300</v>
      </c>
      <c r="AG18" s="21">
        <v>2400</v>
      </c>
      <c r="AH18" s="55"/>
      <c r="AI18" s="55"/>
      <c r="AJ18" s="55"/>
      <c r="AK18" s="21">
        <v>2000</v>
      </c>
      <c r="AL18" s="55"/>
      <c r="AM18" s="55"/>
      <c r="AN18" s="55"/>
      <c r="AO18" s="21">
        <v>0</v>
      </c>
      <c r="AP18" s="61">
        <f t="shared" si="3"/>
        <v>213270</v>
      </c>
      <c r="AQ18" s="38">
        <f t="shared" si="0"/>
        <v>0.5492544232403616</v>
      </c>
      <c r="AR18" s="43">
        <f t="shared" si="1"/>
        <v>388290</v>
      </c>
    </row>
    <row r="19" spans="1:44" ht="12.75">
      <c r="A19" s="16" t="s">
        <v>12</v>
      </c>
      <c r="B19" s="21">
        <v>74880</v>
      </c>
      <c r="C19" s="17">
        <f t="shared" si="2"/>
        <v>74880</v>
      </c>
      <c r="D19" s="21">
        <v>2540</v>
      </c>
      <c r="E19" s="21">
        <v>26680</v>
      </c>
      <c r="F19" s="55"/>
      <c r="G19" s="55"/>
      <c r="H19" s="21"/>
      <c r="I19" s="21">
        <v>21060</v>
      </c>
      <c r="J19" s="55"/>
      <c r="K19" s="55"/>
      <c r="L19" s="55"/>
      <c r="M19" s="55"/>
      <c r="N19" s="21">
        <v>0</v>
      </c>
      <c r="O19" s="55"/>
      <c r="P19" s="55"/>
      <c r="Q19" s="55"/>
      <c r="R19" s="55"/>
      <c r="S19" s="21">
        <v>24980</v>
      </c>
      <c r="T19" s="21"/>
      <c r="U19" s="21">
        <v>90460</v>
      </c>
      <c r="V19" s="21">
        <v>2240</v>
      </c>
      <c r="W19" s="55"/>
      <c r="X19" s="21">
        <v>400</v>
      </c>
      <c r="Y19" s="55">
        <v>100</v>
      </c>
      <c r="Z19" s="55"/>
      <c r="AA19" s="55"/>
      <c r="AB19" s="55"/>
      <c r="AC19" s="55"/>
      <c r="AD19" s="55"/>
      <c r="AE19" s="55"/>
      <c r="AF19" s="21">
        <v>6440</v>
      </c>
      <c r="AG19" s="21">
        <v>1080</v>
      </c>
      <c r="AH19" s="55"/>
      <c r="AI19" s="55"/>
      <c r="AJ19" s="55"/>
      <c r="AK19" s="21">
        <v>1580</v>
      </c>
      <c r="AL19" s="55"/>
      <c r="AM19" s="55"/>
      <c r="AN19" s="55"/>
      <c r="AO19" s="21">
        <v>6440</v>
      </c>
      <c r="AP19" s="61">
        <f t="shared" si="3"/>
        <v>184000</v>
      </c>
      <c r="AQ19" s="38">
        <f t="shared" si="0"/>
        <v>0.7107540173053152</v>
      </c>
      <c r="AR19" s="43">
        <f t="shared" si="1"/>
        <v>258880</v>
      </c>
    </row>
    <row r="20" spans="1:44" ht="12.75">
      <c r="A20" s="16" t="s">
        <v>13</v>
      </c>
      <c r="B20" s="21">
        <v>98460</v>
      </c>
      <c r="C20" s="17">
        <f t="shared" si="2"/>
        <v>98460</v>
      </c>
      <c r="D20" s="21">
        <v>0</v>
      </c>
      <c r="E20" s="21">
        <v>28000</v>
      </c>
      <c r="F20" s="55"/>
      <c r="G20" s="55"/>
      <c r="H20" s="21"/>
      <c r="I20" s="21">
        <v>19620</v>
      </c>
      <c r="J20" s="55"/>
      <c r="K20" s="55"/>
      <c r="L20" s="55"/>
      <c r="M20" s="55"/>
      <c r="N20" s="21">
        <v>0</v>
      </c>
      <c r="O20" s="55"/>
      <c r="P20" s="55"/>
      <c r="Q20" s="55"/>
      <c r="R20" s="55"/>
      <c r="S20" s="21">
        <v>35800</v>
      </c>
      <c r="T20" s="21"/>
      <c r="U20" s="21">
        <v>118540</v>
      </c>
      <c r="V20" s="21">
        <v>1800</v>
      </c>
      <c r="W20" s="55"/>
      <c r="X20" s="21">
        <v>1120</v>
      </c>
      <c r="Y20" s="55"/>
      <c r="Z20" s="55"/>
      <c r="AA20" s="55"/>
      <c r="AB20" s="55"/>
      <c r="AC20" s="55"/>
      <c r="AD20" s="55"/>
      <c r="AE20" s="55"/>
      <c r="AF20" s="21">
        <v>5240</v>
      </c>
      <c r="AG20" s="21">
        <v>0</v>
      </c>
      <c r="AH20" s="55"/>
      <c r="AI20" s="55"/>
      <c r="AJ20" s="55"/>
      <c r="AK20" s="21">
        <v>1440</v>
      </c>
      <c r="AL20" s="55"/>
      <c r="AM20" s="55"/>
      <c r="AN20" s="55"/>
      <c r="AO20" s="21">
        <v>2540</v>
      </c>
      <c r="AP20" s="61">
        <f t="shared" si="3"/>
        <v>214100</v>
      </c>
      <c r="AQ20" s="38">
        <f t="shared" si="0"/>
        <v>0.6849884822114154</v>
      </c>
      <c r="AR20" s="43">
        <f t="shared" si="1"/>
        <v>312560</v>
      </c>
    </row>
    <row r="21" spans="1:44" ht="12.75">
      <c r="A21" s="16"/>
      <c r="B21" s="21"/>
      <c r="C21" s="19"/>
      <c r="D21" s="21">
        <v>0</v>
      </c>
      <c r="E21" s="21"/>
      <c r="F21" s="55"/>
      <c r="G21" s="55"/>
      <c r="H21" s="21"/>
      <c r="I21" s="31"/>
      <c r="J21" s="55"/>
      <c r="K21" s="55"/>
      <c r="L21" s="55"/>
      <c r="M21" s="55"/>
      <c r="N21" s="31"/>
      <c r="O21" s="55"/>
      <c r="P21" s="55"/>
      <c r="Q21" s="55"/>
      <c r="R21" s="55"/>
      <c r="S21" s="32"/>
      <c r="T21" s="32"/>
      <c r="U21" s="31"/>
      <c r="V21" s="31"/>
      <c r="W21" s="55"/>
      <c r="X21" s="31"/>
      <c r="Y21" s="55"/>
      <c r="Z21" s="55"/>
      <c r="AA21" s="55"/>
      <c r="AB21" s="55"/>
      <c r="AC21" s="55"/>
      <c r="AD21" s="55"/>
      <c r="AE21" s="55"/>
      <c r="AF21" s="21"/>
      <c r="AG21" s="21"/>
      <c r="AH21" s="55"/>
      <c r="AI21" s="55"/>
      <c r="AJ21" s="55"/>
      <c r="AK21" s="21"/>
      <c r="AL21" s="55"/>
      <c r="AM21" s="55"/>
      <c r="AN21" s="55"/>
      <c r="AO21" s="21"/>
      <c r="AP21" s="62"/>
      <c r="AQ21" s="39"/>
      <c r="AR21" s="41"/>
    </row>
    <row r="22" spans="1:44" ht="13.5" thickBot="1">
      <c r="A22" s="20" t="s">
        <v>19</v>
      </c>
      <c r="B22" s="21">
        <f>SUM(B9:B20)</f>
        <v>1154020</v>
      </c>
      <c r="C22" s="17">
        <f t="shared" si="2"/>
        <v>1154020</v>
      </c>
      <c r="D22" s="21">
        <f>SUM(D9:D21)</f>
        <v>24050</v>
      </c>
      <c r="E22" s="21">
        <f aca="true" t="shared" si="4" ref="E22:AO22">SUM(E9:E21)</f>
        <v>320180</v>
      </c>
      <c r="F22" s="21">
        <f t="shared" si="4"/>
        <v>0</v>
      </c>
      <c r="G22" s="21">
        <f t="shared" si="4"/>
        <v>0</v>
      </c>
      <c r="H22" s="21">
        <f t="shared" si="4"/>
        <v>0</v>
      </c>
      <c r="I22" s="21">
        <f t="shared" si="4"/>
        <v>305940</v>
      </c>
      <c r="J22" s="21">
        <f t="shared" si="4"/>
        <v>0</v>
      </c>
      <c r="K22" s="21">
        <f t="shared" si="4"/>
        <v>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 t="shared" si="4"/>
        <v>0</v>
      </c>
      <c r="P22" s="21">
        <f t="shared" si="4"/>
        <v>0</v>
      </c>
      <c r="Q22" s="21">
        <f t="shared" si="4"/>
        <v>0</v>
      </c>
      <c r="R22" s="21">
        <f t="shared" si="4"/>
        <v>0</v>
      </c>
      <c r="S22" s="21">
        <f t="shared" si="4"/>
        <v>355140</v>
      </c>
      <c r="T22" s="21">
        <f t="shared" si="4"/>
        <v>0</v>
      </c>
      <c r="U22" s="21">
        <f t="shared" si="4"/>
        <v>1232720</v>
      </c>
      <c r="V22" s="21">
        <f t="shared" si="4"/>
        <v>17080</v>
      </c>
      <c r="W22" s="21">
        <f t="shared" si="4"/>
        <v>0</v>
      </c>
      <c r="X22" s="21">
        <f t="shared" si="4"/>
        <v>3480</v>
      </c>
      <c r="Y22" s="21">
        <f t="shared" si="4"/>
        <v>730</v>
      </c>
      <c r="Z22" s="21">
        <f t="shared" si="4"/>
        <v>0</v>
      </c>
      <c r="AA22" s="21">
        <f t="shared" si="4"/>
        <v>0</v>
      </c>
      <c r="AB22" s="21">
        <f t="shared" si="4"/>
        <v>0</v>
      </c>
      <c r="AC22" s="21">
        <f t="shared" si="4"/>
        <v>0</v>
      </c>
      <c r="AD22" s="21">
        <f t="shared" si="4"/>
        <v>200</v>
      </c>
      <c r="AE22" s="21">
        <f t="shared" si="4"/>
        <v>0</v>
      </c>
      <c r="AF22" s="21">
        <f t="shared" si="4"/>
        <v>77640</v>
      </c>
      <c r="AG22" s="21">
        <f t="shared" si="4"/>
        <v>6340</v>
      </c>
      <c r="AH22" s="21">
        <f t="shared" si="4"/>
        <v>0</v>
      </c>
      <c r="AI22" s="21">
        <f t="shared" si="4"/>
        <v>0</v>
      </c>
      <c r="AJ22" s="21">
        <f t="shared" si="4"/>
        <v>0</v>
      </c>
      <c r="AK22" s="21">
        <f t="shared" si="4"/>
        <v>6780</v>
      </c>
      <c r="AL22" s="21">
        <f t="shared" si="4"/>
        <v>0</v>
      </c>
      <c r="AM22" s="21">
        <f t="shared" si="4"/>
        <v>0</v>
      </c>
      <c r="AN22" s="21"/>
      <c r="AO22" s="21">
        <f t="shared" si="4"/>
        <v>27360</v>
      </c>
      <c r="AP22" s="63">
        <f>SUM(AP9:AP20)</f>
        <v>2377640</v>
      </c>
      <c r="AQ22" s="40">
        <f>AP22/(C22+AP22)</f>
        <v>0.6732358154522236</v>
      </c>
      <c r="AR22" s="44">
        <f>C22+AP22</f>
        <v>3531660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27"/>
  <sheetViews>
    <sheetView zoomScale="90" zoomScaleNormal="90" zoomScalePageLayoutView="0" workbookViewId="0" topLeftCell="A1">
      <selection activeCell="B20" sqref="B20"/>
    </sheetView>
  </sheetViews>
  <sheetFormatPr defaultColWidth="9.140625" defaultRowHeight="12.75"/>
  <cols>
    <col min="1" max="1" width="13.28125" style="0" customWidth="1"/>
    <col min="2" max="2" width="18.140625" style="0" bestFit="1" customWidth="1"/>
    <col min="3" max="3" width="10.8515625" style="0" customWidth="1"/>
    <col min="10" max="10" width="10.57421875" style="0" customWidth="1"/>
    <col min="11" max="11" width="10.421875" style="0" customWidth="1"/>
    <col min="16" max="16" width="10.421875" style="0" customWidth="1"/>
    <col min="17" max="17" width="11.00390625" style="0" customWidth="1"/>
    <col min="18" max="18" width="8.8515625" style="0" bestFit="1" customWidth="1"/>
    <col min="22" max="22" width="10.57421875" style="0" customWidth="1"/>
    <col min="25" max="26" width="11.57421875" style="0" customWidth="1"/>
  </cols>
  <sheetData>
    <row r="1" spans="1:26" ht="27" customHeight="1">
      <c r="A1" s="2"/>
      <c r="B1" s="3" t="s">
        <v>15</v>
      </c>
      <c r="C1" s="4">
        <v>8.45</v>
      </c>
      <c r="D1" s="5"/>
      <c r="E1" s="56" t="s">
        <v>70</v>
      </c>
      <c r="F1" s="24"/>
      <c r="G1" s="24"/>
      <c r="H1" s="24"/>
      <c r="I1" s="24"/>
      <c r="J1" s="24"/>
      <c r="K1" s="24"/>
      <c r="L1" s="24"/>
      <c r="M1" s="24"/>
      <c r="N1" s="2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>
      <c r="A2" s="7"/>
      <c r="B2" s="8" t="s">
        <v>0</v>
      </c>
      <c r="C2" s="9">
        <v>28813</v>
      </c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>
      <c r="A3" s="7"/>
      <c r="B3" s="10" t="s">
        <v>28</v>
      </c>
      <c r="C3" s="30" t="e">
        <f>C4/C2</f>
        <v>#REF!</v>
      </c>
      <c r="D3" s="5"/>
      <c r="E3" s="5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>
      <c r="A4" s="7"/>
      <c r="B4" s="10" t="s">
        <v>16</v>
      </c>
      <c r="C4" s="9" t="e">
        <f>#REF!+#REF!</f>
        <v>#REF!</v>
      </c>
      <c r="D4" s="5"/>
      <c r="E4" s="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>
      <c r="A5" s="7"/>
      <c r="B5" s="10" t="s">
        <v>22</v>
      </c>
      <c r="C5" s="9" t="e">
        <f>#REF!</f>
        <v>#REF!</v>
      </c>
      <c r="D5" s="5"/>
      <c r="E5" s="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>
      <c r="A6" s="7"/>
      <c r="B6" s="10" t="s">
        <v>17</v>
      </c>
      <c r="C6" s="9" t="e">
        <f>#REF!</f>
        <v>#REF!</v>
      </c>
      <c r="D6" s="5"/>
      <c r="E6" s="5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thickBot="1">
      <c r="A7" s="7"/>
      <c r="B7" s="11" t="s">
        <v>1</v>
      </c>
      <c r="C7" s="12" t="e">
        <f>C6/C4</f>
        <v>#REF!</v>
      </c>
      <c r="D7" s="5"/>
      <c r="E7" s="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44" ht="48">
      <c r="A8" s="6" t="s">
        <v>35</v>
      </c>
      <c r="B8" s="13" t="s">
        <v>31</v>
      </c>
      <c r="C8" s="14" t="s">
        <v>18</v>
      </c>
      <c r="D8" s="28" t="s">
        <v>46</v>
      </c>
      <c r="E8" s="28" t="s">
        <v>47</v>
      </c>
      <c r="F8" s="28" t="s">
        <v>38</v>
      </c>
      <c r="G8" s="28" t="s">
        <v>39</v>
      </c>
      <c r="H8" s="28" t="s">
        <v>49</v>
      </c>
      <c r="I8" s="28" t="s">
        <v>50</v>
      </c>
      <c r="J8" s="28" t="s">
        <v>40</v>
      </c>
      <c r="K8" s="28" t="s">
        <v>48</v>
      </c>
      <c r="L8" s="28" t="s">
        <v>76</v>
      </c>
      <c r="M8" s="28" t="s">
        <v>41</v>
      </c>
      <c r="N8" s="28" t="s">
        <v>44</v>
      </c>
      <c r="O8" s="28" t="s">
        <v>68</v>
      </c>
      <c r="P8" s="28" t="s">
        <v>42</v>
      </c>
      <c r="Q8" s="28" t="s">
        <v>43</v>
      </c>
      <c r="R8" s="28" t="s">
        <v>45</v>
      </c>
      <c r="S8" s="28" t="s">
        <v>51</v>
      </c>
      <c r="T8" s="28" t="s">
        <v>82</v>
      </c>
      <c r="U8" s="28" t="s">
        <v>52</v>
      </c>
      <c r="V8" s="28" t="s">
        <v>54</v>
      </c>
      <c r="W8" s="28" t="s">
        <v>69</v>
      </c>
      <c r="X8" s="28" t="s">
        <v>55</v>
      </c>
      <c r="Y8" s="28" t="s">
        <v>56</v>
      </c>
      <c r="Z8" s="29" t="s">
        <v>72</v>
      </c>
      <c r="AA8" s="28" t="s">
        <v>57</v>
      </c>
      <c r="AB8" s="28" t="s">
        <v>60</v>
      </c>
      <c r="AC8" s="28" t="s">
        <v>61</v>
      </c>
      <c r="AD8" s="28" t="s">
        <v>58</v>
      </c>
      <c r="AE8" s="28" t="s">
        <v>59</v>
      </c>
      <c r="AF8" s="28" t="s">
        <v>67</v>
      </c>
      <c r="AG8" s="28" t="s">
        <v>62</v>
      </c>
      <c r="AH8" s="29" t="s">
        <v>63</v>
      </c>
      <c r="AI8" s="28" t="s">
        <v>53</v>
      </c>
      <c r="AJ8" s="29" t="s">
        <v>64</v>
      </c>
      <c r="AK8" s="29" t="s">
        <v>65</v>
      </c>
      <c r="AL8" s="29" t="s">
        <v>37</v>
      </c>
      <c r="AM8" s="52" t="s">
        <v>78</v>
      </c>
      <c r="AN8" s="28" t="s">
        <v>86</v>
      </c>
      <c r="AO8" s="49" t="s">
        <v>66</v>
      </c>
      <c r="AP8" s="15" t="s">
        <v>20</v>
      </c>
      <c r="AQ8" s="37" t="s">
        <v>14</v>
      </c>
      <c r="AR8" s="42" t="s">
        <v>30</v>
      </c>
    </row>
    <row r="9" spans="1:44" ht="12.75">
      <c r="A9" s="16" t="s">
        <v>2</v>
      </c>
      <c r="B9" s="21">
        <v>361360</v>
      </c>
      <c r="C9" s="53">
        <f aca="true" t="shared" si="0" ref="C9:C20">B9</f>
        <v>361360</v>
      </c>
      <c r="D9" s="21">
        <v>15300</v>
      </c>
      <c r="E9" s="21">
        <v>55120</v>
      </c>
      <c r="F9" s="55"/>
      <c r="G9" s="55"/>
      <c r="H9" s="55"/>
      <c r="I9" s="21">
        <v>59600</v>
      </c>
      <c r="J9" s="55"/>
      <c r="K9" s="21">
        <v>0</v>
      </c>
      <c r="L9" s="21"/>
      <c r="M9" s="55"/>
      <c r="N9" s="21">
        <v>11000</v>
      </c>
      <c r="O9" s="55"/>
      <c r="P9" s="21">
        <v>12860</v>
      </c>
      <c r="Q9" s="55"/>
      <c r="R9" s="55"/>
      <c r="S9" s="21">
        <v>47540</v>
      </c>
      <c r="T9" s="21"/>
      <c r="U9" s="21">
        <v>192960</v>
      </c>
      <c r="V9" s="21">
        <v>1540</v>
      </c>
      <c r="W9" s="21">
        <v>0</v>
      </c>
      <c r="X9" s="21">
        <v>0</v>
      </c>
      <c r="Y9" s="21">
        <v>220</v>
      </c>
      <c r="Z9" s="21"/>
      <c r="AA9" s="55"/>
      <c r="AB9" s="55"/>
      <c r="AC9" s="55"/>
      <c r="AD9" s="21">
        <v>0</v>
      </c>
      <c r="AE9" s="21">
        <v>1500</v>
      </c>
      <c r="AF9" s="21">
        <v>10140</v>
      </c>
      <c r="AG9" s="21">
        <v>0</v>
      </c>
      <c r="AH9" s="21">
        <v>0</v>
      </c>
      <c r="AI9" s="55"/>
      <c r="AJ9" s="21">
        <v>0</v>
      </c>
      <c r="AK9" s="21">
        <v>31580</v>
      </c>
      <c r="AL9" s="55"/>
      <c r="AM9" s="55"/>
      <c r="AN9" s="55"/>
      <c r="AO9" s="21">
        <v>31580</v>
      </c>
      <c r="AP9" s="61">
        <f>SUM(D9:AO9)</f>
        <v>470940</v>
      </c>
      <c r="AQ9" s="38">
        <f aca="true" t="shared" si="1" ref="AQ9:AQ20">AP9/(C9+AP9)</f>
        <v>0.5658296287396372</v>
      </c>
      <c r="AR9" s="43">
        <f aca="true" t="shared" si="2" ref="AR9:AR20">C9+AP9</f>
        <v>832300</v>
      </c>
    </row>
    <row r="10" spans="1:44" ht="12.75">
      <c r="A10" s="16" t="s">
        <v>3</v>
      </c>
      <c r="B10" s="21">
        <v>308880</v>
      </c>
      <c r="C10" s="53">
        <f t="shared" si="0"/>
        <v>308880</v>
      </c>
      <c r="D10" s="21">
        <v>17940</v>
      </c>
      <c r="E10" s="21">
        <v>39840</v>
      </c>
      <c r="F10" s="55"/>
      <c r="G10" s="55"/>
      <c r="H10" s="55"/>
      <c r="I10" s="21">
        <v>49820</v>
      </c>
      <c r="J10" s="55"/>
      <c r="K10" s="21">
        <v>0</v>
      </c>
      <c r="L10" s="21"/>
      <c r="M10" s="55"/>
      <c r="N10" s="21">
        <v>0</v>
      </c>
      <c r="O10" s="55"/>
      <c r="P10" s="21">
        <v>11800</v>
      </c>
      <c r="Q10" s="55"/>
      <c r="R10" s="55"/>
      <c r="S10" s="21">
        <v>50820</v>
      </c>
      <c r="T10" s="21"/>
      <c r="U10" s="21">
        <v>193440</v>
      </c>
      <c r="V10" s="21">
        <v>1620</v>
      </c>
      <c r="W10" s="21">
        <v>0</v>
      </c>
      <c r="X10" s="21">
        <v>1900</v>
      </c>
      <c r="Y10" s="21">
        <v>0</v>
      </c>
      <c r="Z10" s="21"/>
      <c r="AA10" s="55"/>
      <c r="AB10" s="55"/>
      <c r="AC10" s="55"/>
      <c r="AD10" s="21">
        <v>1620</v>
      </c>
      <c r="AE10" s="21">
        <v>0</v>
      </c>
      <c r="AF10" s="21">
        <v>28500</v>
      </c>
      <c r="AG10" s="21">
        <v>860</v>
      </c>
      <c r="AH10" s="21">
        <v>1930</v>
      </c>
      <c r="AI10" s="55"/>
      <c r="AJ10" s="21">
        <v>0</v>
      </c>
      <c r="AK10" s="21">
        <v>12700</v>
      </c>
      <c r="AL10" s="55"/>
      <c r="AM10" s="55"/>
      <c r="AN10" s="55"/>
      <c r="AO10" s="21">
        <v>32080</v>
      </c>
      <c r="AP10" s="61">
        <f aca="true" t="shared" si="3" ref="AP10:AP20">SUM(D10:AO10)</f>
        <v>444870</v>
      </c>
      <c r="AQ10" s="38">
        <f t="shared" si="1"/>
        <v>0.5902089552238806</v>
      </c>
      <c r="AR10" s="43">
        <f t="shared" si="2"/>
        <v>753750</v>
      </c>
    </row>
    <row r="11" spans="1:44" ht="12.75">
      <c r="A11" s="16" t="s">
        <v>4</v>
      </c>
      <c r="B11" s="21">
        <v>383380</v>
      </c>
      <c r="C11" s="53">
        <f t="shared" si="0"/>
        <v>383380</v>
      </c>
      <c r="D11" s="21">
        <v>13480</v>
      </c>
      <c r="E11" s="21">
        <v>37620</v>
      </c>
      <c r="F11" s="55"/>
      <c r="G11" s="55"/>
      <c r="H11" s="55"/>
      <c r="I11" s="21">
        <v>49900</v>
      </c>
      <c r="J11" s="55"/>
      <c r="K11" s="21"/>
      <c r="L11" s="21"/>
      <c r="M11" s="55"/>
      <c r="N11" s="21">
        <v>0</v>
      </c>
      <c r="O11" s="55"/>
      <c r="P11" s="21">
        <v>12120</v>
      </c>
      <c r="Q11" s="55"/>
      <c r="R11" s="55"/>
      <c r="S11" s="21">
        <v>53200</v>
      </c>
      <c r="T11" s="21"/>
      <c r="U11" s="21">
        <v>189220</v>
      </c>
      <c r="V11" s="21">
        <v>1800</v>
      </c>
      <c r="W11" s="21">
        <v>0</v>
      </c>
      <c r="X11" s="21">
        <v>0</v>
      </c>
      <c r="Y11" s="21">
        <v>0</v>
      </c>
      <c r="Z11" s="21"/>
      <c r="AA11" s="55"/>
      <c r="AB11" s="55"/>
      <c r="AC11" s="55"/>
      <c r="AD11" s="21"/>
      <c r="AE11" s="21"/>
      <c r="AF11" s="21">
        <v>25260</v>
      </c>
      <c r="AG11" s="21">
        <v>2720</v>
      </c>
      <c r="AH11" s="21"/>
      <c r="AI11" s="55"/>
      <c r="AJ11" s="21">
        <v>0</v>
      </c>
      <c r="AK11" s="21">
        <v>33920</v>
      </c>
      <c r="AL11" s="55"/>
      <c r="AM11" s="55"/>
      <c r="AN11" s="55"/>
      <c r="AO11" s="21">
        <v>54414</v>
      </c>
      <c r="AP11" s="61">
        <f t="shared" si="3"/>
        <v>473654</v>
      </c>
      <c r="AQ11" s="38">
        <f t="shared" si="1"/>
        <v>0.552666521981625</v>
      </c>
      <c r="AR11" s="43">
        <f t="shared" si="2"/>
        <v>857034</v>
      </c>
    </row>
    <row r="12" spans="1:44" ht="12.75">
      <c r="A12" s="16" t="s">
        <v>5</v>
      </c>
      <c r="B12" s="21">
        <v>337660</v>
      </c>
      <c r="C12" s="53">
        <f t="shared" si="0"/>
        <v>337660</v>
      </c>
      <c r="D12" s="21">
        <v>37160</v>
      </c>
      <c r="E12" s="21">
        <v>53140</v>
      </c>
      <c r="F12" s="55"/>
      <c r="G12" s="55"/>
      <c r="H12" s="55"/>
      <c r="I12" s="21">
        <v>53360</v>
      </c>
      <c r="J12" s="55"/>
      <c r="K12" s="21">
        <v>2000</v>
      </c>
      <c r="L12" s="21"/>
      <c r="M12" s="55"/>
      <c r="N12" s="21">
        <v>0</v>
      </c>
      <c r="O12" s="55"/>
      <c r="P12" s="21">
        <v>11120</v>
      </c>
      <c r="Q12" s="55"/>
      <c r="R12" s="55"/>
      <c r="S12" s="21">
        <v>26300</v>
      </c>
      <c r="T12" s="21"/>
      <c r="U12" s="21">
        <v>224280</v>
      </c>
      <c r="V12" s="21">
        <v>2140</v>
      </c>
      <c r="W12" s="21">
        <v>0</v>
      </c>
      <c r="X12" s="21">
        <v>1020</v>
      </c>
      <c r="Y12" s="21">
        <v>0</v>
      </c>
      <c r="Z12" s="21"/>
      <c r="AA12" s="55"/>
      <c r="AB12" s="55"/>
      <c r="AC12" s="55"/>
      <c r="AD12" s="21">
        <v>1100</v>
      </c>
      <c r="AE12" s="21"/>
      <c r="AF12" s="21">
        <v>14460</v>
      </c>
      <c r="AG12" s="21">
        <v>1100</v>
      </c>
      <c r="AH12" s="21">
        <v>2020</v>
      </c>
      <c r="AI12" s="55"/>
      <c r="AJ12" s="21">
        <v>0</v>
      </c>
      <c r="AK12" s="21">
        <v>16520</v>
      </c>
      <c r="AL12" s="55"/>
      <c r="AM12" s="55"/>
      <c r="AN12" s="55"/>
      <c r="AO12" s="21">
        <v>38520</v>
      </c>
      <c r="AP12" s="61">
        <f t="shared" si="3"/>
        <v>484240</v>
      </c>
      <c r="AQ12" s="38">
        <f t="shared" si="1"/>
        <v>0.5891714320476944</v>
      </c>
      <c r="AR12" s="43">
        <f t="shared" si="2"/>
        <v>821900</v>
      </c>
    </row>
    <row r="13" spans="1:44" ht="12.75">
      <c r="A13" s="16" t="s">
        <v>6</v>
      </c>
      <c r="B13" s="21">
        <v>373660</v>
      </c>
      <c r="C13" s="53">
        <f t="shared" si="0"/>
        <v>373660</v>
      </c>
      <c r="D13" s="21">
        <v>23440</v>
      </c>
      <c r="E13" s="21">
        <v>51080</v>
      </c>
      <c r="F13" s="55"/>
      <c r="G13" s="55"/>
      <c r="H13" s="55"/>
      <c r="I13" s="21">
        <v>47700</v>
      </c>
      <c r="J13" s="55"/>
      <c r="K13" s="21"/>
      <c r="L13" s="21"/>
      <c r="M13" s="55">
        <v>9740</v>
      </c>
      <c r="N13" s="21">
        <v>7380</v>
      </c>
      <c r="O13" s="55"/>
      <c r="P13" s="21">
        <v>11140</v>
      </c>
      <c r="Q13" s="55"/>
      <c r="R13" s="55"/>
      <c r="S13" s="21">
        <v>49720</v>
      </c>
      <c r="T13" s="21"/>
      <c r="U13" s="21">
        <v>228640</v>
      </c>
      <c r="V13" s="21">
        <v>3680</v>
      </c>
      <c r="W13" s="21">
        <v>0</v>
      </c>
      <c r="X13" s="21">
        <v>980</v>
      </c>
      <c r="Y13" s="21">
        <v>200</v>
      </c>
      <c r="Z13" s="21"/>
      <c r="AA13" s="55"/>
      <c r="AB13" s="55"/>
      <c r="AC13" s="55"/>
      <c r="AD13" s="21">
        <v>260</v>
      </c>
      <c r="AE13" s="21"/>
      <c r="AF13" s="21">
        <v>18900</v>
      </c>
      <c r="AG13" s="21">
        <v>1060</v>
      </c>
      <c r="AH13" s="21">
        <v>1760</v>
      </c>
      <c r="AI13" s="55"/>
      <c r="AJ13" s="21">
        <v>14600</v>
      </c>
      <c r="AK13" s="21">
        <v>19840</v>
      </c>
      <c r="AL13" s="55"/>
      <c r="AM13" s="55"/>
      <c r="AN13" s="55"/>
      <c r="AO13" s="21">
        <v>40220</v>
      </c>
      <c r="AP13" s="61">
        <f t="shared" si="3"/>
        <v>530340</v>
      </c>
      <c r="AQ13" s="38">
        <f t="shared" si="1"/>
        <v>0.5866592920353982</v>
      </c>
      <c r="AR13" s="43">
        <f t="shared" si="2"/>
        <v>904000</v>
      </c>
    </row>
    <row r="14" spans="1:44" ht="12.75">
      <c r="A14" s="16" t="s">
        <v>7</v>
      </c>
      <c r="B14" s="21">
        <v>420340</v>
      </c>
      <c r="C14" s="53">
        <f t="shared" si="0"/>
        <v>420340</v>
      </c>
      <c r="D14" s="21">
        <v>25760</v>
      </c>
      <c r="E14" s="21">
        <v>54700</v>
      </c>
      <c r="F14" s="55"/>
      <c r="G14" s="55"/>
      <c r="H14" s="55"/>
      <c r="I14" s="21">
        <v>54700</v>
      </c>
      <c r="J14" s="55"/>
      <c r="K14" s="21"/>
      <c r="L14" s="21"/>
      <c r="M14" s="55"/>
      <c r="N14" s="21">
        <v>0</v>
      </c>
      <c r="O14" s="55"/>
      <c r="P14" s="21">
        <v>5960</v>
      </c>
      <c r="Q14" s="55"/>
      <c r="R14" s="55"/>
      <c r="S14" s="21">
        <v>43700</v>
      </c>
      <c r="T14" s="21"/>
      <c r="U14" s="21">
        <v>183300</v>
      </c>
      <c r="V14" s="21">
        <v>4180</v>
      </c>
      <c r="W14" s="21">
        <v>0</v>
      </c>
      <c r="X14" s="21">
        <v>500</v>
      </c>
      <c r="Y14" s="21">
        <v>0</v>
      </c>
      <c r="Z14" s="21"/>
      <c r="AA14" s="55"/>
      <c r="AB14" s="55"/>
      <c r="AC14" s="55"/>
      <c r="AD14" s="21">
        <v>1660</v>
      </c>
      <c r="AE14" s="21"/>
      <c r="AF14" s="21">
        <v>12040</v>
      </c>
      <c r="AG14" s="21">
        <v>0</v>
      </c>
      <c r="AH14" s="21">
        <v>1560</v>
      </c>
      <c r="AI14" s="55"/>
      <c r="AJ14" s="21">
        <v>13360</v>
      </c>
      <c r="AK14" s="21">
        <v>23960</v>
      </c>
      <c r="AL14" s="55"/>
      <c r="AM14" s="55"/>
      <c r="AN14" s="55"/>
      <c r="AO14" s="21">
        <v>33400</v>
      </c>
      <c r="AP14" s="61">
        <f t="shared" si="3"/>
        <v>458780</v>
      </c>
      <c r="AQ14" s="38">
        <f t="shared" si="1"/>
        <v>0.5218627718627719</v>
      </c>
      <c r="AR14" s="43">
        <f t="shared" si="2"/>
        <v>879120</v>
      </c>
    </row>
    <row r="15" spans="1:44" ht="12.75">
      <c r="A15" s="16" t="s">
        <v>8</v>
      </c>
      <c r="B15" s="21">
        <v>388360</v>
      </c>
      <c r="C15" s="53">
        <f t="shared" si="0"/>
        <v>388360</v>
      </c>
      <c r="D15" s="21">
        <v>44320</v>
      </c>
      <c r="E15" s="21">
        <v>56760</v>
      </c>
      <c r="F15" s="55"/>
      <c r="G15" s="55"/>
      <c r="H15" s="55"/>
      <c r="I15" s="21">
        <v>69000</v>
      </c>
      <c r="J15" s="55"/>
      <c r="K15" s="21"/>
      <c r="L15" s="21"/>
      <c r="M15" s="55"/>
      <c r="N15" s="21">
        <v>8720</v>
      </c>
      <c r="O15" s="55"/>
      <c r="P15" s="21">
        <v>16700</v>
      </c>
      <c r="Q15" s="55"/>
      <c r="R15" s="55"/>
      <c r="S15" s="21">
        <v>29720</v>
      </c>
      <c r="T15" s="21"/>
      <c r="U15" s="21">
        <v>210000</v>
      </c>
      <c r="V15" s="21">
        <v>2600</v>
      </c>
      <c r="W15" s="21">
        <v>1080</v>
      </c>
      <c r="X15" s="21">
        <v>0</v>
      </c>
      <c r="Y15" s="21">
        <v>60</v>
      </c>
      <c r="Z15" s="21"/>
      <c r="AA15" s="55"/>
      <c r="AB15" s="55"/>
      <c r="AC15" s="55"/>
      <c r="AD15" s="21">
        <v>780</v>
      </c>
      <c r="AE15" s="21"/>
      <c r="AF15" s="21">
        <v>20460</v>
      </c>
      <c r="AG15" s="21">
        <v>0</v>
      </c>
      <c r="AH15" s="21">
        <v>2020</v>
      </c>
      <c r="AI15" s="55"/>
      <c r="AJ15" s="21">
        <v>0</v>
      </c>
      <c r="AK15" s="21">
        <v>29720</v>
      </c>
      <c r="AL15" s="55"/>
      <c r="AM15" s="55"/>
      <c r="AN15" s="55"/>
      <c r="AO15" s="21">
        <v>56095</v>
      </c>
      <c r="AP15" s="61">
        <f t="shared" si="3"/>
        <v>548035</v>
      </c>
      <c r="AQ15" s="38">
        <f t="shared" si="1"/>
        <v>0.58526049370191</v>
      </c>
      <c r="AR15" s="43">
        <f t="shared" si="2"/>
        <v>936395</v>
      </c>
    </row>
    <row r="16" spans="1:44" ht="12.75">
      <c r="A16" s="16" t="s">
        <v>9</v>
      </c>
      <c r="B16" s="21">
        <v>483120</v>
      </c>
      <c r="C16" s="53">
        <f t="shared" si="0"/>
        <v>483120</v>
      </c>
      <c r="D16" s="21">
        <v>34940</v>
      </c>
      <c r="E16" s="21">
        <v>55620</v>
      </c>
      <c r="F16" s="55"/>
      <c r="G16" s="55"/>
      <c r="H16" s="55"/>
      <c r="I16" s="21">
        <v>51620</v>
      </c>
      <c r="J16" s="55"/>
      <c r="K16" s="21"/>
      <c r="L16" s="21"/>
      <c r="M16" s="55"/>
      <c r="N16" s="21">
        <v>0</v>
      </c>
      <c r="O16" s="55"/>
      <c r="P16" s="21">
        <v>8760</v>
      </c>
      <c r="Q16" s="55"/>
      <c r="R16" s="55"/>
      <c r="S16" s="21">
        <v>42020</v>
      </c>
      <c r="T16" s="21"/>
      <c r="U16" s="21">
        <v>215560</v>
      </c>
      <c r="V16" s="21">
        <v>1580</v>
      </c>
      <c r="W16" s="21">
        <v>0</v>
      </c>
      <c r="X16" s="21">
        <v>600</v>
      </c>
      <c r="Y16" s="21">
        <v>0</v>
      </c>
      <c r="Z16" s="21"/>
      <c r="AA16" s="55"/>
      <c r="AB16" s="55"/>
      <c r="AC16" s="55"/>
      <c r="AD16" s="21">
        <v>1760</v>
      </c>
      <c r="AE16" s="21"/>
      <c r="AF16" s="21">
        <v>9800</v>
      </c>
      <c r="AG16" s="21">
        <v>0</v>
      </c>
      <c r="AH16" s="21"/>
      <c r="AI16" s="55"/>
      <c r="AJ16" s="21">
        <v>0</v>
      </c>
      <c r="AK16" s="21">
        <v>325160</v>
      </c>
      <c r="AL16" s="55"/>
      <c r="AM16" s="55"/>
      <c r="AN16" s="55"/>
      <c r="AO16" s="21">
        <v>21240</v>
      </c>
      <c r="AP16" s="61">
        <f t="shared" si="3"/>
        <v>768660</v>
      </c>
      <c r="AQ16" s="38">
        <f t="shared" si="1"/>
        <v>0.6140535876911278</v>
      </c>
      <c r="AR16" s="43">
        <f t="shared" si="2"/>
        <v>1251780</v>
      </c>
    </row>
    <row r="17" spans="1:44" ht="12.75">
      <c r="A17" s="16" t="s">
        <v>10</v>
      </c>
      <c r="B17" s="21">
        <v>395840</v>
      </c>
      <c r="C17" s="53">
        <f t="shared" si="0"/>
        <v>395840</v>
      </c>
      <c r="D17" s="21">
        <v>19600</v>
      </c>
      <c r="E17" s="21">
        <v>52180</v>
      </c>
      <c r="F17" s="55"/>
      <c r="G17" s="55"/>
      <c r="H17" s="55"/>
      <c r="I17" s="21">
        <v>49620</v>
      </c>
      <c r="J17" s="55"/>
      <c r="K17" s="21">
        <v>1620</v>
      </c>
      <c r="L17" s="21"/>
      <c r="M17" s="55"/>
      <c r="N17" s="21">
        <v>0</v>
      </c>
      <c r="O17" s="55"/>
      <c r="P17" s="21">
        <v>14440</v>
      </c>
      <c r="Q17" s="55"/>
      <c r="R17" s="55"/>
      <c r="S17" s="21">
        <v>54980</v>
      </c>
      <c r="T17" s="21"/>
      <c r="U17" s="21">
        <v>174460</v>
      </c>
      <c r="V17" s="21">
        <v>3080</v>
      </c>
      <c r="W17" s="21">
        <v>0</v>
      </c>
      <c r="X17" s="21">
        <v>1260</v>
      </c>
      <c r="Y17" s="21">
        <v>0</v>
      </c>
      <c r="Z17" s="21"/>
      <c r="AA17" s="55"/>
      <c r="AB17" s="55"/>
      <c r="AC17" s="55"/>
      <c r="AD17" s="21">
        <v>380</v>
      </c>
      <c r="AE17" s="21"/>
      <c r="AF17" s="21">
        <v>31700</v>
      </c>
      <c r="AG17" s="21">
        <v>1920</v>
      </c>
      <c r="AH17" s="21">
        <v>2110</v>
      </c>
      <c r="AI17" s="55"/>
      <c r="AJ17" s="21">
        <v>14880</v>
      </c>
      <c r="AK17" s="21">
        <v>18400</v>
      </c>
      <c r="AL17" s="55"/>
      <c r="AM17" s="55"/>
      <c r="AN17" s="55"/>
      <c r="AO17" s="21">
        <v>11560</v>
      </c>
      <c r="AP17" s="61">
        <f t="shared" si="3"/>
        <v>452190</v>
      </c>
      <c r="AQ17" s="38">
        <f t="shared" si="1"/>
        <v>0.5332240604695588</v>
      </c>
      <c r="AR17" s="43">
        <f t="shared" si="2"/>
        <v>848030</v>
      </c>
    </row>
    <row r="18" spans="1:44" ht="12.75">
      <c r="A18" s="16" t="s">
        <v>11</v>
      </c>
      <c r="B18" s="21">
        <v>455940</v>
      </c>
      <c r="C18" s="53">
        <f t="shared" si="0"/>
        <v>455940</v>
      </c>
      <c r="D18" s="21">
        <v>21480</v>
      </c>
      <c r="E18" s="21">
        <v>49880</v>
      </c>
      <c r="F18" s="55"/>
      <c r="G18" s="55"/>
      <c r="H18" s="55"/>
      <c r="I18" s="21">
        <v>56980</v>
      </c>
      <c r="J18" s="55"/>
      <c r="K18" s="21"/>
      <c r="L18" s="21"/>
      <c r="M18" s="55"/>
      <c r="N18" s="21">
        <v>0</v>
      </c>
      <c r="O18" s="55"/>
      <c r="P18" s="21">
        <v>20040</v>
      </c>
      <c r="Q18" s="55"/>
      <c r="R18" s="55"/>
      <c r="S18" s="21">
        <v>49340</v>
      </c>
      <c r="T18" s="21"/>
      <c r="U18" s="21">
        <v>203260</v>
      </c>
      <c r="V18" s="21">
        <v>1560</v>
      </c>
      <c r="W18" s="21">
        <v>0</v>
      </c>
      <c r="X18" s="21">
        <v>1220</v>
      </c>
      <c r="Y18" s="21">
        <v>0</v>
      </c>
      <c r="Z18" s="21"/>
      <c r="AA18" s="55"/>
      <c r="AB18" s="55"/>
      <c r="AC18" s="55"/>
      <c r="AD18" s="21">
        <v>1580</v>
      </c>
      <c r="AE18" s="21"/>
      <c r="AF18" s="21">
        <v>32980</v>
      </c>
      <c r="AG18" s="21">
        <v>2660</v>
      </c>
      <c r="AH18" s="21">
        <v>1920</v>
      </c>
      <c r="AI18" s="55"/>
      <c r="AJ18" s="114">
        <v>0</v>
      </c>
      <c r="AK18" s="21">
        <v>24540</v>
      </c>
      <c r="AL18" s="55"/>
      <c r="AM18" s="55"/>
      <c r="AN18" s="55"/>
      <c r="AO18" s="21">
        <v>8380</v>
      </c>
      <c r="AP18" s="61">
        <f t="shared" si="3"/>
        <v>475820</v>
      </c>
      <c r="AQ18" s="38">
        <f t="shared" si="1"/>
        <v>0.5106679831716322</v>
      </c>
      <c r="AR18" s="43">
        <f t="shared" si="2"/>
        <v>931760</v>
      </c>
    </row>
    <row r="19" spans="1:44" ht="12.75">
      <c r="A19" s="16" t="s">
        <v>12</v>
      </c>
      <c r="B19" s="21">
        <v>480980</v>
      </c>
      <c r="C19" s="53">
        <f t="shared" si="0"/>
        <v>480980</v>
      </c>
      <c r="D19" s="21">
        <v>19620</v>
      </c>
      <c r="E19" s="21">
        <v>42640</v>
      </c>
      <c r="F19" s="55"/>
      <c r="G19" s="55"/>
      <c r="H19" s="55"/>
      <c r="I19" s="21">
        <v>44100</v>
      </c>
      <c r="J19" s="55"/>
      <c r="K19" s="21"/>
      <c r="L19" s="21"/>
      <c r="M19" s="55"/>
      <c r="N19" s="21">
        <v>0</v>
      </c>
      <c r="O19" s="55"/>
      <c r="P19" s="21">
        <v>16440</v>
      </c>
      <c r="Q19" s="55"/>
      <c r="R19" s="55"/>
      <c r="S19" s="21">
        <v>56120</v>
      </c>
      <c r="T19" s="21"/>
      <c r="U19" s="21">
        <v>179700</v>
      </c>
      <c r="V19" s="21">
        <v>2460</v>
      </c>
      <c r="W19" s="21">
        <v>0</v>
      </c>
      <c r="X19" s="21">
        <v>1260</v>
      </c>
      <c r="Y19" s="21">
        <v>0</v>
      </c>
      <c r="Z19" s="21"/>
      <c r="AA19" s="55"/>
      <c r="AB19" s="55"/>
      <c r="AC19" s="55"/>
      <c r="AD19" s="21">
        <v>780</v>
      </c>
      <c r="AE19" s="21"/>
      <c r="AF19" s="21">
        <v>17720</v>
      </c>
      <c r="AG19" s="21">
        <v>2680</v>
      </c>
      <c r="AH19" s="21">
        <v>2100</v>
      </c>
      <c r="AI19" s="55"/>
      <c r="AJ19" s="21">
        <v>0</v>
      </c>
      <c r="AK19" s="21">
        <v>15120</v>
      </c>
      <c r="AL19" s="55"/>
      <c r="AM19" s="55"/>
      <c r="AN19" s="55"/>
      <c r="AO19" s="21">
        <v>8500</v>
      </c>
      <c r="AP19" s="61">
        <f t="shared" si="3"/>
        <v>409240</v>
      </c>
      <c r="AQ19" s="38">
        <f t="shared" si="1"/>
        <v>0.45970658938239983</v>
      </c>
      <c r="AR19" s="43">
        <f t="shared" si="2"/>
        <v>890220</v>
      </c>
    </row>
    <row r="20" spans="1:44" ht="12.75">
      <c r="A20" s="16" t="s">
        <v>13</v>
      </c>
      <c r="B20" s="21">
        <v>524460</v>
      </c>
      <c r="C20" s="53">
        <f t="shared" si="0"/>
        <v>524460</v>
      </c>
      <c r="D20" s="21">
        <v>23320</v>
      </c>
      <c r="E20" s="21">
        <v>57120</v>
      </c>
      <c r="F20" s="55"/>
      <c r="G20" s="55"/>
      <c r="H20" s="55"/>
      <c r="I20" s="21">
        <v>56660</v>
      </c>
      <c r="J20" s="55"/>
      <c r="K20" s="21"/>
      <c r="L20" s="21"/>
      <c r="M20" s="55"/>
      <c r="N20" s="21">
        <v>0</v>
      </c>
      <c r="O20" s="55"/>
      <c r="P20" s="21">
        <v>7280</v>
      </c>
      <c r="Q20" s="55"/>
      <c r="R20" s="55"/>
      <c r="S20" s="21">
        <v>50160</v>
      </c>
      <c r="T20" s="21"/>
      <c r="U20" s="21">
        <v>213360</v>
      </c>
      <c r="V20" s="21">
        <v>980</v>
      </c>
      <c r="W20" s="21">
        <v>0</v>
      </c>
      <c r="X20" s="21">
        <v>2200</v>
      </c>
      <c r="Y20" s="21">
        <v>0</v>
      </c>
      <c r="Z20" s="21"/>
      <c r="AA20" s="64">
        <v>1340</v>
      </c>
      <c r="AB20" s="55"/>
      <c r="AC20" s="55"/>
      <c r="AD20" s="21">
        <v>1200</v>
      </c>
      <c r="AE20" s="21"/>
      <c r="AF20" s="21">
        <v>16600</v>
      </c>
      <c r="AG20" s="21">
        <v>0</v>
      </c>
      <c r="AH20" s="21"/>
      <c r="AI20" s="55"/>
      <c r="AJ20" s="21">
        <v>0</v>
      </c>
      <c r="AK20" s="21">
        <v>18440</v>
      </c>
      <c r="AL20" s="55"/>
      <c r="AM20" s="55"/>
      <c r="AN20" s="55"/>
      <c r="AO20" s="21">
        <v>15100</v>
      </c>
      <c r="AP20" s="61">
        <f t="shared" si="3"/>
        <v>463760</v>
      </c>
      <c r="AQ20" s="38">
        <f t="shared" si="1"/>
        <v>0.46928821517475866</v>
      </c>
      <c r="AR20" s="43">
        <f t="shared" si="2"/>
        <v>988220</v>
      </c>
    </row>
    <row r="21" spans="1:44" ht="12.75">
      <c r="A21" s="16"/>
      <c r="B21" s="21"/>
      <c r="C21" s="54"/>
      <c r="D21" s="21"/>
      <c r="E21" s="21"/>
      <c r="F21" s="55"/>
      <c r="G21" s="55"/>
      <c r="H21" s="55"/>
      <c r="I21" s="31"/>
      <c r="J21" s="55"/>
      <c r="K21" s="21"/>
      <c r="L21" s="21"/>
      <c r="M21" s="55"/>
      <c r="N21" s="31"/>
      <c r="O21" s="55"/>
      <c r="P21" s="26"/>
      <c r="Q21" s="55"/>
      <c r="R21" s="55"/>
      <c r="S21" s="32"/>
      <c r="T21" s="32"/>
      <c r="U21" s="31"/>
      <c r="V21" s="31"/>
      <c r="W21" s="21"/>
      <c r="X21" s="31"/>
      <c r="Y21" s="21"/>
      <c r="Z21" s="21"/>
      <c r="AA21" s="55"/>
      <c r="AB21" s="55"/>
      <c r="AC21" s="55"/>
      <c r="AD21" s="21"/>
      <c r="AE21" s="21"/>
      <c r="AF21" s="21"/>
      <c r="AG21" s="21"/>
      <c r="AH21" s="21"/>
      <c r="AI21" s="55"/>
      <c r="AJ21" s="21"/>
      <c r="AK21" s="21"/>
      <c r="AL21" s="55"/>
      <c r="AM21" s="55"/>
      <c r="AN21" s="55"/>
      <c r="AO21" s="21"/>
      <c r="AP21" s="62"/>
      <c r="AQ21" s="39"/>
      <c r="AR21" s="41"/>
    </row>
    <row r="22" spans="1:44" ht="13.5" thickBot="1">
      <c r="A22" s="20" t="s">
        <v>19</v>
      </c>
      <c r="B22" s="21">
        <f>SUM(B9:B20)</f>
        <v>4913980</v>
      </c>
      <c r="C22" s="53">
        <f>B22</f>
        <v>4913980</v>
      </c>
      <c r="D22" s="21">
        <f>SUM(D9:D21)</f>
        <v>296360</v>
      </c>
      <c r="E22" s="21">
        <f aca="true" t="shared" si="4" ref="E22:AO22">SUM(E9:E21)</f>
        <v>605700</v>
      </c>
      <c r="F22" s="21">
        <f t="shared" si="4"/>
        <v>0</v>
      </c>
      <c r="G22" s="21">
        <f t="shared" si="4"/>
        <v>0</v>
      </c>
      <c r="H22" s="21">
        <f t="shared" si="4"/>
        <v>0</v>
      </c>
      <c r="I22" s="21">
        <f t="shared" si="4"/>
        <v>643060</v>
      </c>
      <c r="J22" s="21">
        <f t="shared" si="4"/>
        <v>0</v>
      </c>
      <c r="K22" s="21">
        <f t="shared" si="4"/>
        <v>3620</v>
      </c>
      <c r="L22" s="21">
        <f t="shared" si="4"/>
        <v>0</v>
      </c>
      <c r="M22" s="21">
        <f t="shared" si="4"/>
        <v>9740</v>
      </c>
      <c r="N22" s="21">
        <f t="shared" si="4"/>
        <v>27100</v>
      </c>
      <c r="O22" s="21">
        <f t="shared" si="4"/>
        <v>0</v>
      </c>
      <c r="P22" s="21">
        <f t="shared" si="4"/>
        <v>148660</v>
      </c>
      <c r="Q22" s="21">
        <f t="shared" si="4"/>
        <v>0</v>
      </c>
      <c r="R22" s="21">
        <f t="shared" si="4"/>
        <v>0</v>
      </c>
      <c r="S22" s="21">
        <f t="shared" si="4"/>
        <v>553620</v>
      </c>
      <c r="T22" s="21"/>
      <c r="U22" s="21">
        <f t="shared" si="4"/>
        <v>2408180</v>
      </c>
      <c r="V22" s="21">
        <f t="shared" si="4"/>
        <v>27220</v>
      </c>
      <c r="W22" s="21">
        <f t="shared" si="4"/>
        <v>1080</v>
      </c>
      <c r="X22" s="21">
        <f t="shared" si="4"/>
        <v>10940</v>
      </c>
      <c r="Y22" s="21">
        <f t="shared" si="4"/>
        <v>480</v>
      </c>
      <c r="Z22" s="21">
        <f t="shared" si="4"/>
        <v>0</v>
      </c>
      <c r="AA22" s="21">
        <f t="shared" si="4"/>
        <v>1340</v>
      </c>
      <c r="AB22" s="21">
        <f t="shared" si="4"/>
        <v>0</v>
      </c>
      <c r="AC22" s="21">
        <f t="shared" si="4"/>
        <v>0</v>
      </c>
      <c r="AD22" s="21">
        <f t="shared" si="4"/>
        <v>11120</v>
      </c>
      <c r="AE22" s="21">
        <f t="shared" si="4"/>
        <v>1500</v>
      </c>
      <c r="AF22" s="21">
        <f t="shared" si="4"/>
        <v>238560</v>
      </c>
      <c r="AG22" s="21">
        <f t="shared" si="4"/>
        <v>13000</v>
      </c>
      <c r="AH22" s="21">
        <f t="shared" si="4"/>
        <v>15420</v>
      </c>
      <c r="AI22" s="21">
        <f t="shared" si="4"/>
        <v>0</v>
      </c>
      <c r="AJ22" s="21">
        <f t="shared" si="4"/>
        <v>42840</v>
      </c>
      <c r="AK22" s="21">
        <f t="shared" si="4"/>
        <v>569900</v>
      </c>
      <c r="AL22" s="21">
        <f t="shared" si="4"/>
        <v>0</v>
      </c>
      <c r="AM22" s="21">
        <f t="shared" si="4"/>
        <v>0</v>
      </c>
      <c r="AN22" s="21"/>
      <c r="AO22" s="21">
        <f t="shared" si="4"/>
        <v>351089</v>
      </c>
      <c r="AP22" s="63">
        <f>SUM(AP9:AP20)</f>
        <v>5980529</v>
      </c>
      <c r="AQ22" s="40">
        <f>AP22/(C22+AP22)</f>
        <v>0.5489489246371727</v>
      </c>
      <c r="AR22" s="44">
        <f>C22+AP22</f>
        <v>10894509</v>
      </c>
    </row>
    <row r="26" ht="12.75">
      <c r="E26" s="27"/>
    </row>
    <row r="27" ht="12.75">
      <c r="E27" s="2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26"/>
  <sheetViews>
    <sheetView zoomScale="90" zoomScaleNormal="90" zoomScalePageLayoutView="0" workbookViewId="0" topLeftCell="A1">
      <selection activeCell="BC13" sqref="BC13"/>
    </sheetView>
  </sheetViews>
  <sheetFormatPr defaultColWidth="9.140625" defaultRowHeight="12.75"/>
  <cols>
    <col min="1" max="1" width="14.28125" style="0" customWidth="1"/>
    <col min="2" max="2" width="26.28125" style="0" customWidth="1"/>
    <col min="3" max="3" width="10.7109375" style="0" customWidth="1"/>
    <col min="9" max="9" width="8.140625" style="0" bestFit="1" customWidth="1"/>
    <col min="11" max="12" width="10.28125" style="0" customWidth="1"/>
    <col min="16" max="17" width="10.00390625" style="0" customWidth="1"/>
    <col min="18" max="18" width="8.8515625" style="0" customWidth="1"/>
    <col min="19" max="20" width="9.7109375" style="0" customWidth="1"/>
    <col min="21" max="21" width="8.7109375" style="0" bestFit="1" customWidth="1"/>
    <col min="22" max="22" width="11.00390625" style="0" customWidth="1"/>
    <col min="23" max="23" width="10.57421875" style="0" customWidth="1"/>
    <col min="24" max="26" width="9.57421875" style="0" customWidth="1"/>
    <col min="27" max="28" width="13.140625" style="0" customWidth="1"/>
    <col min="29" max="29" width="7.7109375" style="0" customWidth="1"/>
    <col min="30" max="31" width="11.8515625" style="0" customWidth="1"/>
  </cols>
  <sheetData>
    <row r="1" spans="1:31" ht="23.25" customHeight="1">
      <c r="A1" s="2"/>
      <c r="B1" s="3" t="s">
        <v>15</v>
      </c>
      <c r="C1" s="4">
        <v>14.33</v>
      </c>
      <c r="D1" s="50"/>
      <c r="E1" s="56" t="s">
        <v>25</v>
      </c>
      <c r="F1" s="50"/>
      <c r="G1" s="50"/>
      <c r="H1" s="50"/>
      <c r="I1" s="50"/>
      <c r="J1" s="50"/>
      <c r="K1" s="24"/>
      <c r="L1" s="24"/>
      <c r="M1" s="24"/>
      <c r="N1" s="24"/>
      <c r="O1" s="24"/>
      <c r="P1" s="24"/>
      <c r="Q1" s="24"/>
      <c r="R1" s="24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2.75">
      <c r="A2" s="7"/>
      <c r="B2" s="25" t="s">
        <v>0</v>
      </c>
      <c r="C2" s="9">
        <v>18219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2.75">
      <c r="A3" s="7"/>
      <c r="B3" s="25" t="s">
        <v>28</v>
      </c>
      <c r="C3" s="30">
        <f>C4/C2</f>
        <v>608.1174049069652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2.75">
      <c r="A4" s="7"/>
      <c r="B4" s="25" t="s">
        <v>16</v>
      </c>
      <c r="C4" s="9">
        <f>B22+AR22</f>
        <v>11079291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2.75">
      <c r="A5" s="7"/>
      <c r="B5" s="25" t="s">
        <v>22</v>
      </c>
      <c r="C5" s="9">
        <f>B22</f>
        <v>3233050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2.75">
      <c r="A6" s="7"/>
      <c r="B6" s="25" t="s">
        <v>17</v>
      </c>
      <c r="C6" s="9">
        <f>AR22</f>
        <v>7846241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3.5" thickBot="1">
      <c r="A7" s="7"/>
      <c r="B7" s="25" t="s">
        <v>1</v>
      </c>
      <c r="C7" s="12">
        <f>C6/C4</f>
        <v>0.7081898110628199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44" ht="57.75" customHeight="1">
      <c r="A8" s="6" t="s">
        <v>35</v>
      </c>
      <c r="B8" s="13" t="s">
        <v>31</v>
      </c>
      <c r="C8" s="14" t="s">
        <v>18</v>
      </c>
      <c r="D8" s="28" t="s">
        <v>46</v>
      </c>
      <c r="E8" s="28" t="s">
        <v>47</v>
      </c>
      <c r="F8" s="28" t="s">
        <v>38</v>
      </c>
      <c r="G8" s="28" t="s">
        <v>39</v>
      </c>
      <c r="H8" s="28" t="s">
        <v>49</v>
      </c>
      <c r="I8" s="28" t="s">
        <v>50</v>
      </c>
      <c r="J8" s="28" t="s">
        <v>40</v>
      </c>
      <c r="K8" s="28" t="s">
        <v>48</v>
      </c>
      <c r="L8" s="28" t="s">
        <v>76</v>
      </c>
      <c r="M8" s="28" t="s">
        <v>41</v>
      </c>
      <c r="N8" s="28" t="s">
        <v>44</v>
      </c>
      <c r="O8" s="28" t="s">
        <v>68</v>
      </c>
      <c r="P8" s="28" t="s">
        <v>42</v>
      </c>
      <c r="Q8" s="28" t="s">
        <v>43</v>
      </c>
      <c r="R8" s="28" t="s">
        <v>45</v>
      </c>
      <c r="S8" s="28" t="s">
        <v>51</v>
      </c>
      <c r="T8" s="28" t="s">
        <v>82</v>
      </c>
      <c r="U8" s="28" t="s">
        <v>52</v>
      </c>
      <c r="V8" s="28" t="s">
        <v>54</v>
      </c>
      <c r="W8" s="28" t="s">
        <v>69</v>
      </c>
      <c r="X8" s="28" t="s">
        <v>55</v>
      </c>
      <c r="Y8" s="28" t="s">
        <v>56</v>
      </c>
      <c r="Z8" s="29" t="s">
        <v>72</v>
      </c>
      <c r="AA8" s="28" t="s">
        <v>57</v>
      </c>
      <c r="AB8" s="28" t="s">
        <v>60</v>
      </c>
      <c r="AC8" s="28" t="s">
        <v>61</v>
      </c>
      <c r="AD8" s="28" t="s">
        <v>58</v>
      </c>
      <c r="AE8" s="28" t="s">
        <v>59</v>
      </c>
      <c r="AF8" s="28" t="s">
        <v>67</v>
      </c>
      <c r="AG8" s="28" t="s">
        <v>62</v>
      </c>
      <c r="AH8" s="29" t="s">
        <v>63</v>
      </c>
      <c r="AI8" s="28" t="s">
        <v>53</v>
      </c>
      <c r="AJ8" s="29" t="s">
        <v>64</v>
      </c>
      <c r="AK8" s="29" t="s">
        <v>65</v>
      </c>
      <c r="AL8" s="29" t="s">
        <v>37</v>
      </c>
      <c r="AM8" s="52" t="s">
        <v>78</v>
      </c>
      <c r="AN8" s="28" t="s">
        <v>86</v>
      </c>
      <c r="AO8" s="49" t="s">
        <v>66</v>
      </c>
      <c r="AP8" s="15" t="s">
        <v>20</v>
      </c>
      <c r="AQ8" s="37" t="s">
        <v>14</v>
      </c>
      <c r="AR8" s="42" t="s">
        <v>30</v>
      </c>
    </row>
    <row r="9" spans="1:44" ht="12.75">
      <c r="A9" s="16" t="s">
        <v>2</v>
      </c>
      <c r="B9" s="21">
        <v>247440</v>
      </c>
      <c r="C9" s="17">
        <f>B9</f>
        <v>247440</v>
      </c>
      <c r="D9" s="21">
        <v>9820</v>
      </c>
      <c r="E9" s="21">
        <v>43740</v>
      </c>
      <c r="F9" s="55"/>
      <c r="G9" s="55"/>
      <c r="H9" s="55"/>
      <c r="I9" s="21">
        <v>37180</v>
      </c>
      <c r="J9" s="55"/>
      <c r="K9" s="21"/>
      <c r="L9" s="21"/>
      <c r="M9" s="55"/>
      <c r="N9" s="55"/>
      <c r="O9" s="55"/>
      <c r="P9" s="21">
        <v>5300</v>
      </c>
      <c r="Q9" s="55"/>
      <c r="R9" s="55"/>
      <c r="S9" s="21">
        <v>50080</v>
      </c>
      <c r="T9" s="21"/>
      <c r="U9" s="21">
        <v>154580</v>
      </c>
      <c r="V9" s="21">
        <v>620</v>
      </c>
      <c r="W9" s="55"/>
      <c r="X9" s="21">
        <v>0</v>
      </c>
      <c r="Y9" s="21">
        <v>260</v>
      </c>
      <c r="Z9" s="21"/>
      <c r="AA9" s="21">
        <v>0</v>
      </c>
      <c r="AB9" s="55"/>
      <c r="AC9" s="55"/>
      <c r="AD9" s="21">
        <v>1960</v>
      </c>
      <c r="AE9" s="21">
        <v>620</v>
      </c>
      <c r="AF9" s="21">
        <v>7620</v>
      </c>
      <c r="AG9" s="55"/>
      <c r="AH9" s="21">
        <v>620</v>
      </c>
      <c r="AI9" s="55"/>
      <c r="AJ9" s="21">
        <v>0</v>
      </c>
      <c r="AK9" s="21">
        <v>14580</v>
      </c>
      <c r="AL9" s="21">
        <v>17800</v>
      </c>
      <c r="AM9" s="55"/>
      <c r="AN9" s="55"/>
      <c r="AO9" s="21">
        <v>31660</v>
      </c>
      <c r="AP9" s="18">
        <f>SUM(D9:AO9)</f>
        <v>376440</v>
      </c>
      <c r="AQ9" s="38">
        <f aca="true" t="shared" si="0" ref="AQ9:AQ20">AP9/(C9+AP9)</f>
        <v>0.6033852663973841</v>
      </c>
      <c r="AR9" s="43">
        <f aca="true" t="shared" si="1" ref="AR9:AR20">C9+AP9</f>
        <v>623880</v>
      </c>
    </row>
    <row r="10" spans="1:44" ht="12.75">
      <c r="A10" s="16" t="s">
        <v>3</v>
      </c>
      <c r="B10" s="21">
        <v>255900</v>
      </c>
      <c r="C10" s="17">
        <f aca="true" t="shared" si="2" ref="C10:C22">B10</f>
        <v>255900</v>
      </c>
      <c r="D10" s="21">
        <v>8660</v>
      </c>
      <c r="E10" s="21">
        <v>40980</v>
      </c>
      <c r="F10" s="55"/>
      <c r="G10" s="55"/>
      <c r="H10" s="55"/>
      <c r="I10" s="21">
        <v>24520</v>
      </c>
      <c r="J10" s="64"/>
      <c r="K10" s="21"/>
      <c r="L10" s="21"/>
      <c r="M10" s="55"/>
      <c r="N10" s="55"/>
      <c r="O10" s="55"/>
      <c r="P10" s="21">
        <v>17700</v>
      </c>
      <c r="Q10" s="55"/>
      <c r="R10" s="55"/>
      <c r="S10" s="21">
        <v>47780</v>
      </c>
      <c r="T10" s="21"/>
      <c r="U10" s="21">
        <v>140560</v>
      </c>
      <c r="V10" s="21">
        <v>340</v>
      </c>
      <c r="W10" s="55"/>
      <c r="X10" s="21">
        <v>1600</v>
      </c>
      <c r="Y10" s="21">
        <v>0</v>
      </c>
      <c r="Z10" s="21"/>
      <c r="AA10" s="21">
        <v>0</v>
      </c>
      <c r="AB10" s="55"/>
      <c r="AC10" s="55"/>
      <c r="AD10" s="21">
        <v>920</v>
      </c>
      <c r="AE10" s="21">
        <v>1500</v>
      </c>
      <c r="AF10" s="21">
        <v>7460</v>
      </c>
      <c r="AG10" s="55"/>
      <c r="AH10" s="21">
        <v>370</v>
      </c>
      <c r="AI10" s="55"/>
      <c r="AJ10" s="21">
        <v>0</v>
      </c>
      <c r="AK10" s="21">
        <v>11080</v>
      </c>
      <c r="AL10" s="21">
        <v>17800</v>
      </c>
      <c r="AM10" s="55"/>
      <c r="AN10" s="55"/>
      <c r="AO10" s="21">
        <v>28860</v>
      </c>
      <c r="AP10" s="18">
        <f aca="true" t="shared" si="3" ref="AP10:AP20">SUM(D10:AO10)</f>
        <v>350130</v>
      </c>
      <c r="AQ10" s="38">
        <f t="shared" si="0"/>
        <v>0.5777436760556408</v>
      </c>
      <c r="AR10" s="43">
        <f t="shared" si="1"/>
        <v>606030</v>
      </c>
    </row>
    <row r="11" spans="1:44" ht="12.75">
      <c r="A11" s="16" t="s">
        <v>4</v>
      </c>
      <c r="B11" s="21">
        <v>275160</v>
      </c>
      <c r="C11" s="17">
        <f t="shared" si="2"/>
        <v>275160</v>
      </c>
      <c r="D11" s="21">
        <v>13620</v>
      </c>
      <c r="E11" s="21">
        <v>51420</v>
      </c>
      <c r="F11" s="55"/>
      <c r="G11" s="55"/>
      <c r="H11" s="55"/>
      <c r="I11" s="21">
        <v>31140</v>
      </c>
      <c r="J11" s="55"/>
      <c r="K11" s="21">
        <v>4400</v>
      </c>
      <c r="L11" s="21"/>
      <c r="M11" s="55"/>
      <c r="N11" s="55"/>
      <c r="O11" s="55"/>
      <c r="P11" s="21">
        <v>5600</v>
      </c>
      <c r="Q11" s="55"/>
      <c r="R11" s="55"/>
      <c r="S11" s="21">
        <v>53680</v>
      </c>
      <c r="T11" s="21"/>
      <c r="U11" s="21">
        <v>163220</v>
      </c>
      <c r="V11" s="21">
        <v>560</v>
      </c>
      <c r="W11" s="55"/>
      <c r="X11" s="21">
        <v>840</v>
      </c>
      <c r="Y11" s="21">
        <v>0</v>
      </c>
      <c r="Z11" s="21"/>
      <c r="AA11" s="21">
        <v>101</v>
      </c>
      <c r="AB11" s="55"/>
      <c r="AC11" s="55"/>
      <c r="AD11" s="21">
        <v>360</v>
      </c>
      <c r="AE11" s="21">
        <v>1080</v>
      </c>
      <c r="AF11" s="21">
        <v>7220</v>
      </c>
      <c r="AG11" s="55"/>
      <c r="AH11" s="21">
        <v>240</v>
      </c>
      <c r="AI11" s="55"/>
      <c r="AJ11" s="21">
        <v>25800</v>
      </c>
      <c r="AK11" s="21">
        <v>3280</v>
      </c>
      <c r="AL11" s="21">
        <v>17800</v>
      </c>
      <c r="AM11" s="55"/>
      <c r="AN11" s="55"/>
      <c r="AO11" s="21">
        <v>47120</v>
      </c>
      <c r="AP11" s="18">
        <f t="shared" si="3"/>
        <v>427481</v>
      </c>
      <c r="AQ11" s="38">
        <f t="shared" si="0"/>
        <v>0.6083917676309808</v>
      </c>
      <c r="AR11" s="43">
        <f t="shared" si="1"/>
        <v>702641</v>
      </c>
    </row>
    <row r="12" spans="1:44" ht="12.75">
      <c r="A12" s="16" t="s">
        <v>5</v>
      </c>
      <c r="B12" s="21">
        <v>255980</v>
      </c>
      <c r="C12" s="17">
        <f t="shared" si="2"/>
        <v>255980</v>
      </c>
      <c r="D12" s="21">
        <v>7940</v>
      </c>
      <c r="E12" s="21">
        <v>45020</v>
      </c>
      <c r="F12" s="55"/>
      <c r="G12" s="55"/>
      <c r="H12" s="55"/>
      <c r="I12" s="21">
        <v>17660</v>
      </c>
      <c r="J12" s="55"/>
      <c r="K12" s="21"/>
      <c r="L12" s="21"/>
      <c r="M12" s="55"/>
      <c r="N12" s="55"/>
      <c r="O12" s="55"/>
      <c r="P12" s="21">
        <v>4800</v>
      </c>
      <c r="Q12" s="55"/>
      <c r="R12" s="55"/>
      <c r="S12" s="21">
        <v>51900</v>
      </c>
      <c r="T12" s="21"/>
      <c r="U12" s="21">
        <v>168200</v>
      </c>
      <c r="V12" s="21">
        <v>1220</v>
      </c>
      <c r="W12" s="55"/>
      <c r="X12" s="21">
        <v>0</v>
      </c>
      <c r="Y12" s="21">
        <v>0</v>
      </c>
      <c r="Z12" s="21"/>
      <c r="AA12" s="21">
        <v>0</v>
      </c>
      <c r="AB12" s="55"/>
      <c r="AC12" s="55"/>
      <c r="AD12" s="21">
        <v>340</v>
      </c>
      <c r="AE12" s="21">
        <v>820</v>
      </c>
      <c r="AF12" s="21">
        <v>4300</v>
      </c>
      <c r="AG12" s="55"/>
      <c r="AH12" s="21">
        <v>200</v>
      </c>
      <c r="AI12" s="55"/>
      <c r="AJ12" s="21">
        <v>0</v>
      </c>
      <c r="AK12" s="21">
        <v>6360</v>
      </c>
      <c r="AL12" s="21">
        <v>17800</v>
      </c>
      <c r="AM12" s="55"/>
      <c r="AN12" s="55"/>
      <c r="AO12" s="21">
        <v>19260</v>
      </c>
      <c r="AP12" s="18">
        <f t="shared" si="3"/>
        <v>345820</v>
      </c>
      <c r="AQ12" s="38">
        <f t="shared" si="0"/>
        <v>0.5746427384513128</v>
      </c>
      <c r="AR12" s="43">
        <f t="shared" si="1"/>
        <v>601800</v>
      </c>
    </row>
    <row r="13" spans="1:44" ht="12.75">
      <c r="A13" s="16" t="s">
        <v>6</v>
      </c>
      <c r="B13" s="21">
        <v>278180</v>
      </c>
      <c r="C13" s="17">
        <f t="shared" si="2"/>
        <v>278180</v>
      </c>
      <c r="D13" s="21">
        <v>11680</v>
      </c>
      <c r="E13" s="21">
        <v>53680</v>
      </c>
      <c r="F13" s="55"/>
      <c r="G13" s="55"/>
      <c r="H13" s="55"/>
      <c r="I13" s="21">
        <v>26920</v>
      </c>
      <c r="J13" s="55"/>
      <c r="K13" s="21"/>
      <c r="L13" s="21"/>
      <c r="M13" s="55"/>
      <c r="N13" s="55"/>
      <c r="O13" s="55"/>
      <c r="P13" s="21"/>
      <c r="Q13" s="55"/>
      <c r="R13" s="55"/>
      <c r="S13" s="21">
        <v>50560</v>
      </c>
      <c r="T13" s="21"/>
      <c r="U13" s="21">
        <v>183940</v>
      </c>
      <c r="V13" s="21">
        <v>700</v>
      </c>
      <c r="W13" s="55"/>
      <c r="X13" s="21">
        <v>0</v>
      </c>
      <c r="Y13" s="21">
        <v>0</v>
      </c>
      <c r="Z13" s="21"/>
      <c r="AA13" s="21">
        <v>120</v>
      </c>
      <c r="AB13" s="55"/>
      <c r="AC13" s="55"/>
      <c r="AD13" s="21">
        <v>0</v>
      </c>
      <c r="AE13" s="21"/>
      <c r="AF13" s="21">
        <v>8880</v>
      </c>
      <c r="AG13" s="55"/>
      <c r="AH13" s="21"/>
      <c r="AI13" s="55"/>
      <c r="AJ13" s="21">
        <v>0</v>
      </c>
      <c r="AK13" s="21">
        <v>9660</v>
      </c>
      <c r="AL13" s="21">
        <v>17800</v>
      </c>
      <c r="AM13" s="55"/>
      <c r="AN13" s="55"/>
      <c r="AO13" s="21">
        <v>25580</v>
      </c>
      <c r="AP13" s="18">
        <f t="shared" si="3"/>
        <v>389520</v>
      </c>
      <c r="AQ13" s="38">
        <f t="shared" si="0"/>
        <v>0.5833757675602815</v>
      </c>
      <c r="AR13" s="43">
        <f t="shared" si="1"/>
        <v>667700</v>
      </c>
    </row>
    <row r="14" spans="1:44" ht="12.75">
      <c r="A14" s="16" t="s">
        <v>7</v>
      </c>
      <c r="B14" s="21">
        <v>220900</v>
      </c>
      <c r="C14" s="17">
        <f t="shared" si="2"/>
        <v>220900</v>
      </c>
      <c r="D14" s="21">
        <v>3400</v>
      </c>
      <c r="E14" s="21">
        <v>55000</v>
      </c>
      <c r="F14" s="55"/>
      <c r="G14" s="55"/>
      <c r="H14" s="55"/>
      <c r="I14" s="21">
        <v>32380</v>
      </c>
      <c r="J14" s="55"/>
      <c r="K14" s="21"/>
      <c r="L14" s="21"/>
      <c r="M14" s="55"/>
      <c r="N14" s="55"/>
      <c r="O14" s="55"/>
      <c r="P14" s="21"/>
      <c r="Q14" s="55"/>
      <c r="R14" s="55"/>
      <c r="S14" s="21">
        <v>50920</v>
      </c>
      <c r="T14" s="21"/>
      <c r="U14" s="21">
        <v>191560</v>
      </c>
      <c r="V14" s="21">
        <v>800</v>
      </c>
      <c r="W14" s="55"/>
      <c r="X14" s="21">
        <v>1000</v>
      </c>
      <c r="Y14" s="21">
        <v>0</v>
      </c>
      <c r="Z14" s="21"/>
      <c r="AA14" s="21">
        <v>0</v>
      </c>
      <c r="AB14" s="55"/>
      <c r="AC14" s="55"/>
      <c r="AD14" s="21">
        <v>0</v>
      </c>
      <c r="AE14" s="21"/>
      <c r="AF14" s="21">
        <v>0</v>
      </c>
      <c r="AG14" s="55"/>
      <c r="AH14" s="21"/>
      <c r="AI14" s="55"/>
      <c r="AJ14" s="21">
        <v>0</v>
      </c>
      <c r="AK14" s="21">
        <v>11420</v>
      </c>
      <c r="AL14" s="21">
        <v>17800</v>
      </c>
      <c r="AM14" s="55"/>
      <c r="AN14" s="55"/>
      <c r="AO14" s="21">
        <v>12060</v>
      </c>
      <c r="AP14" s="18">
        <f t="shared" si="3"/>
        <v>376340</v>
      </c>
      <c r="AQ14" s="38">
        <f t="shared" si="0"/>
        <v>0.6301319402585225</v>
      </c>
      <c r="AR14" s="43">
        <f t="shared" si="1"/>
        <v>597240</v>
      </c>
    </row>
    <row r="15" spans="1:44" ht="12.75">
      <c r="A15" s="16" t="s">
        <v>8</v>
      </c>
      <c r="B15" s="21">
        <v>253140</v>
      </c>
      <c r="C15" s="17">
        <f t="shared" si="2"/>
        <v>253140</v>
      </c>
      <c r="D15" s="21">
        <v>9220</v>
      </c>
      <c r="E15" s="21">
        <v>53320</v>
      </c>
      <c r="F15" s="55"/>
      <c r="G15" s="55"/>
      <c r="H15" s="55"/>
      <c r="I15" s="21">
        <v>42340</v>
      </c>
      <c r="J15" s="55"/>
      <c r="K15" s="21"/>
      <c r="L15" s="21"/>
      <c r="M15" s="55"/>
      <c r="N15" s="55"/>
      <c r="O15" s="55"/>
      <c r="P15" s="21">
        <v>30040</v>
      </c>
      <c r="Q15" s="55"/>
      <c r="R15" s="55"/>
      <c r="S15" s="21">
        <v>60840</v>
      </c>
      <c r="T15" s="21"/>
      <c r="U15" s="21">
        <v>180700</v>
      </c>
      <c r="V15" s="21">
        <v>1620</v>
      </c>
      <c r="W15" s="55"/>
      <c r="X15" s="21">
        <v>0</v>
      </c>
      <c r="Y15" s="21">
        <v>0</v>
      </c>
      <c r="Z15" s="21"/>
      <c r="AA15" s="21">
        <v>0</v>
      </c>
      <c r="AB15" s="55"/>
      <c r="AC15" s="55"/>
      <c r="AD15" s="21">
        <v>720</v>
      </c>
      <c r="AE15" s="21">
        <v>3160</v>
      </c>
      <c r="AF15" s="21">
        <v>15780</v>
      </c>
      <c r="AG15" s="55"/>
      <c r="AH15" s="21">
        <v>590</v>
      </c>
      <c r="AI15" s="55"/>
      <c r="AJ15" s="21">
        <v>0</v>
      </c>
      <c r="AK15" s="21">
        <v>16780</v>
      </c>
      <c r="AL15" s="21">
        <v>17800</v>
      </c>
      <c r="AM15" s="55"/>
      <c r="AN15" s="55"/>
      <c r="AO15" s="21">
        <v>47480</v>
      </c>
      <c r="AP15" s="18">
        <f t="shared" si="3"/>
        <v>480390</v>
      </c>
      <c r="AQ15" s="38">
        <f t="shared" si="0"/>
        <v>0.6549016400147233</v>
      </c>
      <c r="AR15" s="43">
        <f t="shared" si="1"/>
        <v>733530</v>
      </c>
    </row>
    <row r="16" spans="1:44" ht="12.75">
      <c r="A16" s="16" t="s">
        <v>9</v>
      </c>
      <c r="B16" s="21">
        <v>265320</v>
      </c>
      <c r="C16" s="17">
        <f t="shared" si="2"/>
        <v>265320</v>
      </c>
      <c r="D16" s="21">
        <v>8000</v>
      </c>
      <c r="E16" s="21">
        <v>56500</v>
      </c>
      <c r="F16" s="55"/>
      <c r="G16" s="55"/>
      <c r="H16" s="55"/>
      <c r="I16" s="21">
        <v>37780</v>
      </c>
      <c r="J16" s="55"/>
      <c r="K16" s="21">
        <v>1440</v>
      </c>
      <c r="L16" s="21"/>
      <c r="M16" s="55"/>
      <c r="N16" s="55"/>
      <c r="O16" s="55"/>
      <c r="P16" s="21"/>
      <c r="Q16" s="55"/>
      <c r="R16" s="55"/>
      <c r="S16" s="21">
        <v>43520</v>
      </c>
      <c r="T16" s="21"/>
      <c r="U16" s="21">
        <v>181500</v>
      </c>
      <c r="V16" s="21">
        <v>1400</v>
      </c>
      <c r="W16" s="55"/>
      <c r="X16" s="21">
        <v>0</v>
      </c>
      <c r="Y16" s="21">
        <v>0</v>
      </c>
      <c r="Z16" s="21"/>
      <c r="AA16" s="21">
        <v>0</v>
      </c>
      <c r="AB16" s="55"/>
      <c r="AC16" s="55"/>
      <c r="AD16" s="21">
        <v>0</v>
      </c>
      <c r="AE16" s="21">
        <v>0</v>
      </c>
      <c r="AF16" s="21">
        <v>0</v>
      </c>
      <c r="AG16" s="55"/>
      <c r="AH16" s="21"/>
      <c r="AI16" s="55"/>
      <c r="AJ16" s="21">
        <v>0</v>
      </c>
      <c r="AK16" s="21">
        <v>11880</v>
      </c>
      <c r="AL16" s="21">
        <v>17800</v>
      </c>
      <c r="AM16" s="55"/>
      <c r="AN16" s="55"/>
      <c r="AO16" s="21">
        <v>21960</v>
      </c>
      <c r="AP16" s="18">
        <f t="shared" si="3"/>
        <v>381780</v>
      </c>
      <c r="AQ16" s="38">
        <f t="shared" si="0"/>
        <v>0.5899860917941585</v>
      </c>
      <c r="AR16" s="43">
        <f t="shared" si="1"/>
        <v>647100</v>
      </c>
    </row>
    <row r="17" spans="1:44" ht="12.75">
      <c r="A17" s="16" t="s">
        <v>10</v>
      </c>
      <c r="B17" s="21">
        <v>267790</v>
      </c>
      <c r="C17" s="17">
        <f t="shared" si="2"/>
        <v>267790</v>
      </c>
      <c r="D17" s="21">
        <v>7800</v>
      </c>
      <c r="E17" s="21">
        <v>52300</v>
      </c>
      <c r="F17" s="55"/>
      <c r="G17" s="55"/>
      <c r="H17" s="55"/>
      <c r="I17" s="21">
        <v>28200</v>
      </c>
      <c r="J17" s="55"/>
      <c r="K17" s="21"/>
      <c r="L17" s="21"/>
      <c r="M17" s="55"/>
      <c r="N17" s="55"/>
      <c r="O17" s="55"/>
      <c r="P17" s="21"/>
      <c r="Q17" s="55"/>
      <c r="R17" s="55"/>
      <c r="S17" s="21">
        <v>71420</v>
      </c>
      <c r="T17" s="21"/>
      <c r="U17" s="21">
        <v>163720</v>
      </c>
      <c r="V17" s="21">
        <v>1640</v>
      </c>
      <c r="W17" s="55"/>
      <c r="X17" s="21">
        <v>0</v>
      </c>
      <c r="Y17" s="21">
        <v>0</v>
      </c>
      <c r="Z17" s="21"/>
      <c r="AA17" s="21">
        <v>0</v>
      </c>
      <c r="AB17" s="55"/>
      <c r="AC17" s="55"/>
      <c r="AD17" s="21">
        <v>0</v>
      </c>
      <c r="AE17" s="21"/>
      <c r="AF17" s="21">
        <v>0</v>
      </c>
      <c r="AG17" s="55"/>
      <c r="AH17" s="21"/>
      <c r="AI17" s="55"/>
      <c r="AJ17" s="21">
        <v>0</v>
      </c>
      <c r="AK17" s="21">
        <v>14460</v>
      </c>
      <c r="AL17" s="21">
        <v>17800</v>
      </c>
      <c r="AM17" s="55"/>
      <c r="AN17" s="55"/>
      <c r="AO17" s="21">
        <v>0</v>
      </c>
      <c r="AP17" s="18">
        <f t="shared" si="3"/>
        <v>357340</v>
      </c>
      <c r="AQ17" s="38">
        <f t="shared" si="0"/>
        <v>0.5716251019787885</v>
      </c>
      <c r="AR17" s="43">
        <f t="shared" si="1"/>
        <v>625130</v>
      </c>
    </row>
    <row r="18" spans="1:44" ht="12.75">
      <c r="A18" s="16" t="s">
        <v>11</v>
      </c>
      <c r="B18" s="21">
        <v>315480</v>
      </c>
      <c r="C18" s="17">
        <f t="shared" si="2"/>
        <v>315480</v>
      </c>
      <c r="D18" s="21">
        <v>3680</v>
      </c>
      <c r="E18" s="21">
        <v>47460</v>
      </c>
      <c r="F18" s="55"/>
      <c r="G18" s="55"/>
      <c r="H18" s="55"/>
      <c r="I18" s="21">
        <v>29460</v>
      </c>
      <c r="J18" s="55"/>
      <c r="K18" s="21"/>
      <c r="L18" s="21"/>
      <c r="M18" s="55"/>
      <c r="N18" s="55"/>
      <c r="O18" s="55"/>
      <c r="P18" s="21"/>
      <c r="Q18" s="55"/>
      <c r="R18" s="55"/>
      <c r="S18" s="21">
        <v>53700</v>
      </c>
      <c r="T18" s="21"/>
      <c r="U18" s="21">
        <v>169400</v>
      </c>
      <c r="V18" s="21">
        <v>0</v>
      </c>
      <c r="W18" s="55"/>
      <c r="X18" s="21">
        <v>800</v>
      </c>
      <c r="Y18" s="21">
        <v>0</v>
      </c>
      <c r="Z18" s="21"/>
      <c r="AA18" s="21">
        <v>0</v>
      </c>
      <c r="AB18" s="55"/>
      <c r="AC18" s="55"/>
      <c r="AD18" s="21">
        <v>0</v>
      </c>
      <c r="AE18" s="21"/>
      <c r="AF18" s="21">
        <v>31620</v>
      </c>
      <c r="AG18" s="55"/>
      <c r="AH18" s="21"/>
      <c r="AI18" s="55"/>
      <c r="AJ18" s="21">
        <v>0</v>
      </c>
      <c r="AK18" s="21">
        <v>10080</v>
      </c>
      <c r="AL18" s="21">
        <v>17800</v>
      </c>
      <c r="AM18" s="55"/>
      <c r="AN18" s="55"/>
      <c r="AO18" s="21">
        <v>0</v>
      </c>
      <c r="AP18" s="18">
        <f t="shared" si="3"/>
        <v>364000</v>
      </c>
      <c r="AQ18" s="38">
        <f t="shared" si="0"/>
        <v>0.5357037734738329</v>
      </c>
      <c r="AR18" s="43">
        <f t="shared" si="1"/>
        <v>679480</v>
      </c>
    </row>
    <row r="19" spans="1:44" ht="12.75">
      <c r="A19" s="16" t="s">
        <v>12</v>
      </c>
      <c r="B19" s="21">
        <v>279520</v>
      </c>
      <c r="C19" s="17">
        <f t="shared" si="2"/>
        <v>279520</v>
      </c>
      <c r="D19" s="21">
        <v>4860</v>
      </c>
      <c r="E19" s="21">
        <v>55540</v>
      </c>
      <c r="F19" s="55"/>
      <c r="G19" s="55"/>
      <c r="H19" s="55"/>
      <c r="I19" s="21">
        <v>24820</v>
      </c>
      <c r="J19" s="55"/>
      <c r="K19" s="21"/>
      <c r="L19" s="21"/>
      <c r="M19" s="55"/>
      <c r="N19" s="55"/>
      <c r="O19" s="55"/>
      <c r="P19" s="21">
        <v>13840</v>
      </c>
      <c r="Q19" s="55"/>
      <c r="R19" s="55"/>
      <c r="S19" s="21">
        <v>53940</v>
      </c>
      <c r="T19" s="21"/>
      <c r="U19" s="21">
        <v>154380</v>
      </c>
      <c r="V19" s="21">
        <v>1260</v>
      </c>
      <c r="W19" s="55"/>
      <c r="X19" s="21">
        <v>820</v>
      </c>
      <c r="Y19" s="21">
        <v>0</v>
      </c>
      <c r="Z19" s="21"/>
      <c r="AA19" s="21">
        <v>0</v>
      </c>
      <c r="AB19" s="55"/>
      <c r="AC19" s="55"/>
      <c r="AD19" s="21">
        <v>900</v>
      </c>
      <c r="AE19" s="21"/>
      <c r="AF19" s="21">
        <v>44260</v>
      </c>
      <c r="AG19" s="55">
        <v>940</v>
      </c>
      <c r="AH19" s="21">
        <v>270</v>
      </c>
      <c r="AI19" s="55"/>
      <c r="AJ19" s="21">
        <v>0</v>
      </c>
      <c r="AK19" s="21">
        <v>11140</v>
      </c>
      <c r="AL19" s="21">
        <v>17800</v>
      </c>
      <c r="AM19" s="55"/>
      <c r="AN19" s="55"/>
      <c r="AO19" s="21">
        <v>2840</v>
      </c>
      <c r="AP19" s="18">
        <f t="shared" si="3"/>
        <v>387610</v>
      </c>
      <c r="AQ19" s="38">
        <f t="shared" si="0"/>
        <v>0.5810111972179335</v>
      </c>
      <c r="AR19" s="43">
        <f t="shared" si="1"/>
        <v>667130</v>
      </c>
    </row>
    <row r="20" spans="1:44" ht="12.75">
      <c r="A20" s="16" t="s">
        <v>13</v>
      </c>
      <c r="B20" s="21">
        <v>318240</v>
      </c>
      <c r="C20" s="17">
        <f t="shared" si="2"/>
        <v>318240</v>
      </c>
      <c r="D20" s="21">
        <v>21000</v>
      </c>
      <c r="E20" s="21">
        <v>47720</v>
      </c>
      <c r="F20" s="55"/>
      <c r="G20" s="55"/>
      <c r="H20" s="55"/>
      <c r="I20" s="21">
        <v>27280</v>
      </c>
      <c r="J20" s="55"/>
      <c r="K20" s="21">
        <v>3940</v>
      </c>
      <c r="L20" s="21"/>
      <c r="M20" s="55"/>
      <c r="N20" s="55"/>
      <c r="O20" s="55"/>
      <c r="P20" s="21">
        <v>4800</v>
      </c>
      <c r="Q20" s="55"/>
      <c r="R20" s="55"/>
      <c r="S20" s="21">
        <v>54500</v>
      </c>
      <c r="T20" s="21"/>
      <c r="U20" s="21">
        <v>164160</v>
      </c>
      <c r="V20" s="21">
        <v>2500</v>
      </c>
      <c r="W20" s="55"/>
      <c r="X20" s="21">
        <v>380</v>
      </c>
      <c r="Y20" s="21">
        <v>0</v>
      </c>
      <c r="Z20" s="21"/>
      <c r="AA20" s="21">
        <v>0</v>
      </c>
      <c r="AB20" s="55"/>
      <c r="AC20" s="55"/>
      <c r="AD20" s="21">
        <v>520</v>
      </c>
      <c r="AE20" s="21"/>
      <c r="AF20" s="21">
        <v>13140</v>
      </c>
      <c r="AG20" s="64">
        <v>1360</v>
      </c>
      <c r="AH20" s="21">
        <v>240</v>
      </c>
      <c r="AI20" s="55"/>
      <c r="AJ20" s="21">
        <v>0</v>
      </c>
      <c r="AK20" s="21">
        <v>13440</v>
      </c>
      <c r="AL20" s="21">
        <v>17800</v>
      </c>
      <c r="AM20" s="55"/>
      <c r="AN20" s="55"/>
      <c r="AO20" s="21">
        <v>3560</v>
      </c>
      <c r="AP20" s="18">
        <f t="shared" si="3"/>
        <v>376340</v>
      </c>
      <c r="AQ20" s="38">
        <f t="shared" si="0"/>
        <v>0.5418238359872153</v>
      </c>
      <c r="AR20" s="43">
        <f t="shared" si="1"/>
        <v>694580</v>
      </c>
    </row>
    <row r="21" spans="1:44" ht="12.75">
      <c r="A21" s="16"/>
      <c r="B21" s="21"/>
      <c r="C21" s="19"/>
      <c r="D21" s="21">
        <v>0</v>
      </c>
      <c r="E21" s="21"/>
      <c r="F21" s="55"/>
      <c r="G21" s="55"/>
      <c r="H21" s="55"/>
      <c r="I21" s="31"/>
      <c r="J21" s="55"/>
      <c r="K21" s="21"/>
      <c r="L21" s="21"/>
      <c r="M21" s="55"/>
      <c r="N21" s="55"/>
      <c r="O21" s="55"/>
      <c r="P21" s="21"/>
      <c r="Q21" s="55"/>
      <c r="R21" s="55"/>
      <c r="S21" s="32"/>
      <c r="T21" s="32"/>
      <c r="U21" s="31"/>
      <c r="V21" s="31"/>
      <c r="W21" s="55"/>
      <c r="X21" s="31"/>
      <c r="Y21" s="21"/>
      <c r="Z21" s="21"/>
      <c r="AA21" s="26"/>
      <c r="AB21" s="55"/>
      <c r="AC21" s="55"/>
      <c r="AD21" s="21"/>
      <c r="AE21" s="21"/>
      <c r="AF21" s="21"/>
      <c r="AG21" s="55"/>
      <c r="AH21" s="21"/>
      <c r="AI21" s="55"/>
      <c r="AJ21" s="21"/>
      <c r="AK21" s="21"/>
      <c r="AL21" s="55"/>
      <c r="AM21" s="55"/>
      <c r="AN21" s="67"/>
      <c r="AO21" s="22"/>
      <c r="AP21" s="19"/>
      <c r="AQ21" s="39"/>
      <c r="AR21" s="41"/>
    </row>
    <row r="22" spans="1:44" ht="13.5" thickBot="1">
      <c r="A22" s="20" t="s">
        <v>19</v>
      </c>
      <c r="B22" s="21">
        <f>SUM(B9:B20)</f>
        <v>3233050</v>
      </c>
      <c r="C22" s="17">
        <f t="shared" si="2"/>
        <v>3233050</v>
      </c>
      <c r="D22" s="21">
        <f>SUM(D9:D21)</f>
        <v>109680</v>
      </c>
      <c r="E22" s="21">
        <f aca="true" t="shared" si="4" ref="E22:AO22">SUM(E9:E21)</f>
        <v>602680</v>
      </c>
      <c r="F22" s="21">
        <f t="shared" si="4"/>
        <v>0</v>
      </c>
      <c r="G22" s="21">
        <f t="shared" si="4"/>
        <v>0</v>
      </c>
      <c r="H22" s="21">
        <f t="shared" si="4"/>
        <v>0</v>
      </c>
      <c r="I22" s="21">
        <f t="shared" si="4"/>
        <v>359680</v>
      </c>
      <c r="J22" s="21">
        <f t="shared" si="4"/>
        <v>0</v>
      </c>
      <c r="K22" s="21">
        <f t="shared" si="4"/>
        <v>9780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 t="shared" si="4"/>
        <v>0</v>
      </c>
      <c r="P22" s="21">
        <f t="shared" si="4"/>
        <v>82080</v>
      </c>
      <c r="Q22" s="21">
        <f t="shared" si="4"/>
        <v>0</v>
      </c>
      <c r="R22" s="21">
        <f t="shared" si="4"/>
        <v>0</v>
      </c>
      <c r="S22" s="21">
        <f t="shared" si="4"/>
        <v>642840</v>
      </c>
      <c r="T22" s="21"/>
      <c r="U22" s="21">
        <f t="shared" si="4"/>
        <v>2015920</v>
      </c>
      <c r="V22" s="21">
        <f t="shared" si="4"/>
        <v>12660</v>
      </c>
      <c r="W22" s="21">
        <f t="shared" si="4"/>
        <v>0</v>
      </c>
      <c r="X22" s="21">
        <f t="shared" si="4"/>
        <v>5440</v>
      </c>
      <c r="Y22" s="21">
        <f t="shared" si="4"/>
        <v>260</v>
      </c>
      <c r="Z22" s="21">
        <f>SUM(Z9:Z21)</f>
        <v>0</v>
      </c>
      <c r="AA22" s="21">
        <f t="shared" si="4"/>
        <v>221</v>
      </c>
      <c r="AB22" s="21">
        <f t="shared" si="4"/>
        <v>0</v>
      </c>
      <c r="AC22" s="21">
        <f t="shared" si="4"/>
        <v>0</v>
      </c>
      <c r="AD22" s="21">
        <f t="shared" si="4"/>
        <v>5720</v>
      </c>
      <c r="AE22" s="21">
        <f t="shared" si="4"/>
        <v>7180</v>
      </c>
      <c r="AF22" s="21">
        <f t="shared" si="4"/>
        <v>140280</v>
      </c>
      <c r="AG22" s="21">
        <f t="shared" si="4"/>
        <v>2300</v>
      </c>
      <c r="AH22" s="21">
        <f t="shared" si="4"/>
        <v>2530</v>
      </c>
      <c r="AI22" s="21">
        <f t="shared" si="4"/>
        <v>0</v>
      </c>
      <c r="AJ22" s="21">
        <f t="shared" si="4"/>
        <v>25800</v>
      </c>
      <c r="AK22" s="21">
        <f t="shared" si="4"/>
        <v>134160</v>
      </c>
      <c r="AL22" s="21">
        <f t="shared" si="4"/>
        <v>213600</v>
      </c>
      <c r="AM22" s="21">
        <f t="shared" si="4"/>
        <v>0</v>
      </c>
      <c r="AN22" s="21"/>
      <c r="AO22" s="21">
        <f t="shared" si="4"/>
        <v>240380</v>
      </c>
      <c r="AP22" s="23">
        <f>SUM(AP9:AP20)</f>
        <v>4613191</v>
      </c>
      <c r="AQ22" s="40">
        <f>AP22/(C22+AP22)</f>
        <v>0.5879491848389566</v>
      </c>
      <c r="AR22" s="44">
        <f>C22+AP22</f>
        <v>7846241</v>
      </c>
    </row>
    <row r="26" ht="12.75">
      <c r="B26" s="27"/>
    </row>
  </sheetData>
  <sheetProtection/>
  <printOptions/>
  <pageMargins left="0.7" right="0.7" top="0.75" bottom="0.75" header="0.3" footer="0.3"/>
  <pageSetup fitToHeight="0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22"/>
  <sheetViews>
    <sheetView zoomScale="90" zoomScaleNormal="90" zoomScalePageLayoutView="0" workbookViewId="0" topLeftCell="O1">
      <selection activeCell="A20" sqref="A20"/>
    </sheetView>
  </sheetViews>
  <sheetFormatPr defaultColWidth="9.140625" defaultRowHeight="12.75"/>
  <cols>
    <col min="1" max="1" width="14.00390625" style="0" customWidth="1"/>
    <col min="2" max="2" width="18.28125" style="0" customWidth="1"/>
    <col min="3" max="3" width="14.421875" style="0" customWidth="1"/>
    <col min="4" max="4" width="10.7109375" style="0" customWidth="1"/>
    <col min="10" max="12" width="10.140625" style="0" customWidth="1"/>
    <col min="17" max="18" width="11.57421875" style="0" customWidth="1"/>
    <col min="19" max="20" width="12.7109375" style="0" customWidth="1"/>
    <col min="21" max="21" width="11.57421875" style="0" customWidth="1"/>
    <col min="22" max="22" width="9.28125" style="0" customWidth="1"/>
    <col min="23" max="23" width="9.7109375" style="0" customWidth="1"/>
    <col min="24" max="24" width="11.421875" style="0" customWidth="1"/>
    <col min="33" max="33" width="7.28125" style="0" bestFit="1" customWidth="1"/>
    <col min="34" max="34" width="11.28125" style="0" customWidth="1"/>
    <col min="35" max="35" width="10.8515625" style="0" customWidth="1"/>
  </cols>
  <sheetData>
    <row r="1" spans="1:34" ht="20.25" customHeight="1">
      <c r="A1" s="2"/>
      <c r="B1" s="3" t="s">
        <v>15</v>
      </c>
      <c r="C1" s="30">
        <v>165</v>
      </c>
      <c r="E1" s="56" t="s">
        <v>23</v>
      </c>
      <c r="F1" s="5"/>
      <c r="G1" s="5"/>
      <c r="H1" s="50"/>
      <c r="I1" s="50"/>
      <c r="J1" s="50"/>
      <c r="K1" s="50"/>
      <c r="L1" s="50"/>
      <c r="M1" s="50"/>
      <c r="N1" s="50"/>
      <c r="O1" s="50"/>
      <c r="P1" s="50"/>
      <c r="Q1" s="24"/>
      <c r="R1" s="24"/>
      <c r="S1" s="24"/>
      <c r="T1" s="24"/>
      <c r="U1" s="24"/>
      <c r="V1" s="24"/>
      <c r="W1" s="24"/>
      <c r="X1" s="24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2.75">
      <c r="A2" s="7"/>
      <c r="B2" s="8" t="s">
        <v>0</v>
      </c>
      <c r="C2" s="9">
        <v>28100</v>
      </c>
      <c r="E2" s="5"/>
      <c r="F2" s="5"/>
      <c r="G2" s="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2.75">
      <c r="A3" s="7"/>
      <c r="B3" s="10" t="s">
        <v>28</v>
      </c>
      <c r="C3" s="30" t="e">
        <f>C4/C2</f>
        <v>#REF!</v>
      </c>
      <c r="E3" s="5"/>
      <c r="F3" s="5"/>
      <c r="G3" s="5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12.75">
      <c r="A4" s="7"/>
      <c r="B4" s="10" t="s">
        <v>16</v>
      </c>
      <c r="C4" s="9" t="e">
        <f>S22+#REF!</f>
        <v>#REF!</v>
      </c>
      <c r="E4" s="5"/>
      <c r="F4" s="5"/>
      <c r="G4" s="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2.75">
      <c r="A5" s="7"/>
      <c r="B5" s="10" t="s">
        <v>22</v>
      </c>
      <c r="C5" s="9">
        <f>S22</f>
        <v>882120</v>
      </c>
      <c r="E5" s="5"/>
      <c r="F5" s="5"/>
      <c r="G5" s="5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2.75">
      <c r="A6" s="7"/>
      <c r="B6" s="10" t="s">
        <v>17</v>
      </c>
      <c r="C6" s="9" t="e">
        <f>#REF!</f>
        <v>#REF!</v>
      </c>
      <c r="E6" s="5"/>
      <c r="F6" s="5"/>
      <c r="G6" s="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3.5" thickBot="1">
      <c r="A7" s="7"/>
      <c r="B7" s="11" t="s">
        <v>1</v>
      </c>
      <c r="C7" s="12" t="e">
        <f>C6/C4</f>
        <v>#REF!</v>
      </c>
      <c r="E7" s="5"/>
      <c r="F7" s="5"/>
      <c r="G7" s="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44" ht="48">
      <c r="A8" s="6" t="s">
        <v>35</v>
      </c>
      <c r="B8" s="13" t="s">
        <v>31</v>
      </c>
      <c r="C8" s="14" t="s">
        <v>18</v>
      </c>
      <c r="D8" s="28" t="s">
        <v>46</v>
      </c>
      <c r="E8" s="28" t="s">
        <v>47</v>
      </c>
      <c r="F8" s="28" t="s">
        <v>38</v>
      </c>
      <c r="G8" s="28" t="s">
        <v>39</v>
      </c>
      <c r="H8" s="28" t="s">
        <v>49</v>
      </c>
      <c r="I8" s="28" t="s">
        <v>50</v>
      </c>
      <c r="J8" s="28" t="s">
        <v>40</v>
      </c>
      <c r="K8" s="28" t="s">
        <v>48</v>
      </c>
      <c r="L8" s="28" t="s">
        <v>76</v>
      </c>
      <c r="M8" s="28" t="s">
        <v>41</v>
      </c>
      <c r="N8" s="28" t="s">
        <v>44</v>
      </c>
      <c r="O8" s="28" t="s">
        <v>68</v>
      </c>
      <c r="P8" s="28" t="s">
        <v>42</v>
      </c>
      <c r="Q8" s="28" t="s">
        <v>43</v>
      </c>
      <c r="R8" s="28" t="s">
        <v>45</v>
      </c>
      <c r="S8" s="28" t="s">
        <v>51</v>
      </c>
      <c r="T8" s="28" t="s">
        <v>82</v>
      </c>
      <c r="U8" s="28" t="s">
        <v>52</v>
      </c>
      <c r="V8" s="28" t="s">
        <v>54</v>
      </c>
      <c r="W8" s="28" t="s">
        <v>69</v>
      </c>
      <c r="X8" s="28" t="s">
        <v>55</v>
      </c>
      <c r="Y8" s="28" t="s">
        <v>56</v>
      </c>
      <c r="Z8" s="29" t="s">
        <v>72</v>
      </c>
      <c r="AA8" s="28" t="s">
        <v>57</v>
      </c>
      <c r="AB8" s="28" t="s">
        <v>60</v>
      </c>
      <c r="AC8" s="28" t="s">
        <v>61</v>
      </c>
      <c r="AD8" s="28" t="s">
        <v>58</v>
      </c>
      <c r="AE8" s="28" t="s">
        <v>59</v>
      </c>
      <c r="AF8" s="28" t="s">
        <v>67</v>
      </c>
      <c r="AG8" s="28" t="s">
        <v>62</v>
      </c>
      <c r="AH8" s="29" t="s">
        <v>63</v>
      </c>
      <c r="AI8" s="28" t="s">
        <v>53</v>
      </c>
      <c r="AJ8" s="29" t="s">
        <v>64</v>
      </c>
      <c r="AK8" s="29" t="s">
        <v>65</v>
      </c>
      <c r="AL8" s="29" t="s">
        <v>37</v>
      </c>
      <c r="AM8" s="52" t="s">
        <v>78</v>
      </c>
      <c r="AN8" s="28" t="s">
        <v>86</v>
      </c>
      <c r="AO8" s="49" t="s">
        <v>66</v>
      </c>
      <c r="AP8" s="15" t="s">
        <v>20</v>
      </c>
      <c r="AQ8" s="37" t="s">
        <v>14</v>
      </c>
      <c r="AR8" s="42" t="s">
        <v>30</v>
      </c>
    </row>
    <row r="9" spans="1:44" ht="12.75">
      <c r="A9" s="16" t="s">
        <v>2</v>
      </c>
      <c r="B9" s="21">
        <v>275800</v>
      </c>
      <c r="C9" s="53">
        <f>B9</f>
        <v>275800</v>
      </c>
      <c r="D9" s="21">
        <v>61800</v>
      </c>
      <c r="E9" s="21">
        <v>14860</v>
      </c>
      <c r="F9" s="55"/>
      <c r="G9" s="55"/>
      <c r="H9" s="21">
        <v>63560</v>
      </c>
      <c r="I9" s="21">
        <v>61980</v>
      </c>
      <c r="J9" s="55"/>
      <c r="K9" s="21">
        <v>3080</v>
      </c>
      <c r="L9" s="21"/>
      <c r="M9" s="55"/>
      <c r="N9" s="55"/>
      <c r="O9" s="55"/>
      <c r="P9" s="21">
        <v>26040</v>
      </c>
      <c r="Q9" s="55"/>
      <c r="R9" s="55"/>
      <c r="S9" s="21">
        <v>67380</v>
      </c>
      <c r="T9" s="21"/>
      <c r="U9" s="21">
        <v>274340</v>
      </c>
      <c r="V9" s="21">
        <v>1940</v>
      </c>
      <c r="W9" s="55"/>
      <c r="X9" s="55"/>
      <c r="Y9" s="21">
        <v>0</v>
      </c>
      <c r="Z9" s="21"/>
      <c r="AA9" s="21">
        <v>0</v>
      </c>
      <c r="AB9" s="55"/>
      <c r="AC9" s="21">
        <v>0</v>
      </c>
      <c r="AD9" s="55"/>
      <c r="AE9" s="55"/>
      <c r="AF9" s="21">
        <v>18940</v>
      </c>
      <c r="AG9" s="21">
        <v>2560</v>
      </c>
      <c r="AH9" s="55"/>
      <c r="AI9" s="55"/>
      <c r="AJ9" s="21">
        <v>19080</v>
      </c>
      <c r="AK9" s="21">
        <v>16920</v>
      </c>
      <c r="AL9" s="55"/>
      <c r="AM9" s="55"/>
      <c r="AN9" s="55"/>
      <c r="AO9" s="21">
        <v>22480</v>
      </c>
      <c r="AP9" s="18">
        <f>SUM(D9:AO9)</f>
        <v>654960</v>
      </c>
      <c r="AQ9" s="38">
        <f aca="true" t="shared" si="0" ref="AQ9:AQ20">AP9/(C9+AP9)</f>
        <v>0.7036830117323477</v>
      </c>
      <c r="AR9" s="43">
        <f aca="true" t="shared" si="1" ref="AR9:AR20">C9+AP9</f>
        <v>930760</v>
      </c>
    </row>
    <row r="10" spans="1:44" ht="12.75">
      <c r="A10" s="16" t="s">
        <v>3</v>
      </c>
      <c r="B10" s="21">
        <v>264940</v>
      </c>
      <c r="C10" s="53">
        <f aca="true" t="shared" si="2" ref="C10:C22">B10</f>
        <v>264940</v>
      </c>
      <c r="D10" s="21">
        <v>55420</v>
      </c>
      <c r="E10" s="21">
        <v>18080</v>
      </c>
      <c r="F10" s="55"/>
      <c r="G10" s="55"/>
      <c r="H10" s="21">
        <v>57115</v>
      </c>
      <c r="I10" s="21">
        <v>43443</v>
      </c>
      <c r="J10" s="55"/>
      <c r="K10" s="21">
        <v>0</v>
      </c>
      <c r="L10" s="21"/>
      <c r="M10" s="55"/>
      <c r="N10" s="55"/>
      <c r="O10" s="55"/>
      <c r="P10" s="21">
        <v>10820</v>
      </c>
      <c r="Q10" s="64"/>
      <c r="R10" s="64"/>
      <c r="S10" s="21">
        <v>55700</v>
      </c>
      <c r="T10" s="21"/>
      <c r="U10" s="21">
        <v>180281</v>
      </c>
      <c r="V10" s="21">
        <v>0</v>
      </c>
      <c r="W10" s="55"/>
      <c r="X10" s="55"/>
      <c r="Y10" s="21">
        <v>0</v>
      </c>
      <c r="Z10" s="21"/>
      <c r="AA10" s="21">
        <v>340</v>
      </c>
      <c r="AB10" s="55"/>
      <c r="AC10" s="21">
        <v>300</v>
      </c>
      <c r="AD10" s="55"/>
      <c r="AE10" s="55"/>
      <c r="AF10" s="21">
        <v>9860</v>
      </c>
      <c r="AG10" s="21">
        <v>720</v>
      </c>
      <c r="AH10" s="55"/>
      <c r="AI10" s="55"/>
      <c r="AJ10" s="21">
        <v>16920</v>
      </c>
      <c r="AK10" s="21">
        <v>2380</v>
      </c>
      <c r="AL10" s="55"/>
      <c r="AM10" s="55"/>
      <c r="AN10" s="55"/>
      <c r="AO10" s="21">
        <v>8100</v>
      </c>
      <c r="AP10" s="18">
        <f aca="true" t="shared" si="3" ref="AP10:AP20">SUM(D10:AO10)</f>
        <v>459479</v>
      </c>
      <c r="AQ10" s="38">
        <f t="shared" si="0"/>
        <v>0.634272430734147</v>
      </c>
      <c r="AR10" s="43">
        <f t="shared" si="1"/>
        <v>724419</v>
      </c>
    </row>
    <row r="11" spans="1:44" ht="12.75">
      <c r="A11" s="16" t="s">
        <v>4</v>
      </c>
      <c r="B11" s="21">
        <v>262660</v>
      </c>
      <c r="C11" s="53">
        <f t="shared" si="2"/>
        <v>262660</v>
      </c>
      <c r="D11" s="21">
        <v>63020</v>
      </c>
      <c r="E11" s="21">
        <v>2180</v>
      </c>
      <c r="F11" s="55"/>
      <c r="G11" s="55"/>
      <c r="H11" s="21">
        <v>80900</v>
      </c>
      <c r="I11" s="21">
        <v>42020</v>
      </c>
      <c r="J11" s="55"/>
      <c r="K11" s="21">
        <v>0</v>
      </c>
      <c r="L11" s="21"/>
      <c r="M11" s="55"/>
      <c r="N11" s="55"/>
      <c r="O11" s="55"/>
      <c r="P11" s="21">
        <v>0</v>
      </c>
      <c r="Q11" s="55"/>
      <c r="R11" s="55"/>
      <c r="S11" s="21">
        <v>55840</v>
      </c>
      <c r="T11" s="21"/>
      <c r="U11" s="21">
        <v>243260</v>
      </c>
      <c r="V11" s="21">
        <v>0</v>
      </c>
      <c r="W11" s="55"/>
      <c r="X11" s="55"/>
      <c r="Y11" s="21">
        <v>0</v>
      </c>
      <c r="Z11" s="21"/>
      <c r="AA11" s="21">
        <v>0</v>
      </c>
      <c r="AB11" s="55"/>
      <c r="AC11" s="21">
        <v>0</v>
      </c>
      <c r="AD11" s="55"/>
      <c r="AE11" s="55"/>
      <c r="AF11" s="21">
        <v>5640</v>
      </c>
      <c r="AG11" s="21">
        <v>0</v>
      </c>
      <c r="AH11" s="55"/>
      <c r="AI11" s="55"/>
      <c r="AJ11" s="21">
        <v>14780</v>
      </c>
      <c r="AK11" s="21">
        <v>0</v>
      </c>
      <c r="AL11" s="55"/>
      <c r="AM11" s="55"/>
      <c r="AN11" s="55"/>
      <c r="AO11" s="21">
        <v>15160</v>
      </c>
      <c r="AP11" s="18">
        <f t="shared" si="3"/>
        <v>522800</v>
      </c>
      <c r="AQ11" s="38">
        <f t="shared" si="0"/>
        <v>0.6655972296488681</v>
      </c>
      <c r="AR11" s="43">
        <f t="shared" si="1"/>
        <v>785460</v>
      </c>
    </row>
    <row r="12" spans="1:44" ht="12.75">
      <c r="A12" s="16" t="s">
        <v>5</v>
      </c>
      <c r="B12" s="21">
        <v>222860</v>
      </c>
      <c r="C12" s="53">
        <f t="shared" si="2"/>
        <v>222860</v>
      </c>
      <c r="D12" s="21">
        <v>52500</v>
      </c>
      <c r="E12" s="21">
        <v>5060</v>
      </c>
      <c r="F12" s="64"/>
      <c r="G12" s="55"/>
      <c r="H12" s="21">
        <v>72220</v>
      </c>
      <c r="I12" s="21">
        <v>57540</v>
      </c>
      <c r="J12" s="55"/>
      <c r="K12" s="21"/>
      <c r="L12" s="21"/>
      <c r="M12" s="55"/>
      <c r="N12" s="55"/>
      <c r="O12" s="55"/>
      <c r="P12" s="21">
        <v>0</v>
      </c>
      <c r="Q12" s="55"/>
      <c r="R12" s="55"/>
      <c r="S12" s="21">
        <v>72380</v>
      </c>
      <c r="T12" s="21"/>
      <c r="U12" s="21">
        <v>278120</v>
      </c>
      <c r="V12" s="21">
        <v>0</v>
      </c>
      <c r="W12" s="55"/>
      <c r="X12" s="55"/>
      <c r="Y12" s="21">
        <v>0</v>
      </c>
      <c r="Z12" s="21">
        <v>440</v>
      </c>
      <c r="AA12" s="21">
        <v>166</v>
      </c>
      <c r="AB12" s="55"/>
      <c r="AC12" s="21">
        <v>0</v>
      </c>
      <c r="AD12" s="55"/>
      <c r="AE12" s="55"/>
      <c r="AF12" s="21">
        <v>6180</v>
      </c>
      <c r="AG12" s="21">
        <v>1420</v>
      </c>
      <c r="AH12" s="55"/>
      <c r="AI12" s="55"/>
      <c r="AJ12" s="21">
        <v>7160</v>
      </c>
      <c r="AK12" s="21">
        <v>0</v>
      </c>
      <c r="AL12" s="55"/>
      <c r="AM12" s="55"/>
      <c r="AN12" s="55"/>
      <c r="AO12" s="21">
        <v>9160</v>
      </c>
      <c r="AP12" s="18">
        <f t="shared" si="3"/>
        <v>562346</v>
      </c>
      <c r="AQ12" s="38">
        <f t="shared" si="0"/>
        <v>0.7161763919277234</v>
      </c>
      <c r="AR12" s="43">
        <f t="shared" si="1"/>
        <v>785206</v>
      </c>
    </row>
    <row r="13" spans="1:44" ht="12.75">
      <c r="A13" s="16" t="s">
        <v>6</v>
      </c>
      <c r="B13" s="21">
        <v>264590</v>
      </c>
      <c r="C13" s="53">
        <f t="shared" si="2"/>
        <v>264590</v>
      </c>
      <c r="D13" s="21">
        <v>63680</v>
      </c>
      <c r="E13" s="21">
        <v>8320</v>
      </c>
      <c r="F13" s="64"/>
      <c r="G13" s="55"/>
      <c r="H13" s="21">
        <v>78940</v>
      </c>
      <c r="I13" s="21">
        <v>26600</v>
      </c>
      <c r="J13" s="55"/>
      <c r="K13" s="21"/>
      <c r="L13" s="21"/>
      <c r="M13" s="55"/>
      <c r="N13" s="55"/>
      <c r="O13" s="55"/>
      <c r="P13" s="21">
        <v>23300</v>
      </c>
      <c r="Q13" s="55"/>
      <c r="R13" s="55"/>
      <c r="S13" s="21">
        <v>72840</v>
      </c>
      <c r="T13" s="21"/>
      <c r="U13" s="21">
        <v>285460</v>
      </c>
      <c r="V13" s="21">
        <v>0</v>
      </c>
      <c r="W13" s="55"/>
      <c r="X13" s="55"/>
      <c r="Y13" s="21">
        <v>0</v>
      </c>
      <c r="Z13" s="21"/>
      <c r="AA13" s="21">
        <v>0</v>
      </c>
      <c r="AB13" s="55"/>
      <c r="AC13" s="21">
        <v>0</v>
      </c>
      <c r="AD13" s="55"/>
      <c r="AE13" s="55"/>
      <c r="AF13" s="21">
        <v>15640</v>
      </c>
      <c r="AG13" s="21">
        <v>1440</v>
      </c>
      <c r="AH13" s="55"/>
      <c r="AI13" s="55"/>
      <c r="AJ13" s="21">
        <v>23340</v>
      </c>
      <c r="AK13" s="21">
        <v>9560</v>
      </c>
      <c r="AL13" s="55"/>
      <c r="AM13" s="55"/>
      <c r="AN13" s="55"/>
      <c r="AO13" s="21">
        <v>18240</v>
      </c>
      <c r="AP13" s="18">
        <f t="shared" si="3"/>
        <v>627360</v>
      </c>
      <c r="AQ13" s="38">
        <f t="shared" si="0"/>
        <v>0.7033578115365211</v>
      </c>
      <c r="AR13" s="43">
        <f t="shared" si="1"/>
        <v>891950</v>
      </c>
    </row>
    <row r="14" spans="1:44" ht="12.75">
      <c r="A14" s="16" t="s">
        <v>7</v>
      </c>
      <c r="B14" s="21">
        <v>235590</v>
      </c>
      <c r="C14" s="53">
        <f t="shared" si="2"/>
        <v>235590</v>
      </c>
      <c r="D14" s="21">
        <v>42220</v>
      </c>
      <c r="E14" s="21">
        <v>7460</v>
      </c>
      <c r="F14" s="64"/>
      <c r="G14" s="55"/>
      <c r="H14" s="21">
        <v>79600</v>
      </c>
      <c r="I14" s="21">
        <v>76580</v>
      </c>
      <c r="J14" s="55"/>
      <c r="K14" s="21"/>
      <c r="L14" s="21"/>
      <c r="M14" s="55"/>
      <c r="N14" s="55"/>
      <c r="O14" s="55"/>
      <c r="P14" s="21">
        <v>22700</v>
      </c>
      <c r="Q14" s="55"/>
      <c r="R14" s="55"/>
      <c r="S14" s="21">
        <v>61480</v>
      </c>
      <c r="T14" s="21"/>
      <c r="U14" s="21">
        <v>238970</v>
      </c>
      <c r="V14" s="21">
        <v>6760</v>
      </c>
      <c r="W14" s="55"/>
      <c r="X14" s="55"/>
      <c r="Y14" s="21">
        <v>0</v>
      </c>
      <c r="Z14" s="21"/>
      <c r="AA14" s="21">
        <v>0</v>
      </c>
      <c r="AB14" s="55"/>
      <c r="AC14" s="21">
        <v>0</v>
      </c>
      <c r="AD14" s="55"/>
      <c r="AE14" s="55"/>
      <c r="AF14" s="21">
        <v>18220</v>
      </c>
      <c r="AG14" s="21">
        <v>1640</v>
      </c>
      <c r="AH14" s="55"/>
      <c r="AI14" s="55"/>
      <c r="AJ14" s="21">
        <v>6600</v>
      </c>
      <c r="AK14" s="21">
        <v>9420</v>
      </c>
      <c r="AL14" s="55"/>
      <c r="AM14" s="55"/>
      <c r="AN14" s="55"/>
      <c r="AO14" s="21">
        <v>23380</v>
      </c>
      <c r="AP14" s="18">
        <f t="shared" si="3"/>
        <v>595030</v>
      </c>
      <c r="AQ14" s="38">
        <f t="shared" si="0"/>
        <v>0.7163684958223977</v>
      </c>
      <c r="AR14" s="43">
        <f t="shared" si="1"/>
        <v>830620</v>
      </c>
    </row>
    <row r="15" spans="1:44" ht="12.75">
      <c r="A15" s="16" t="s">
        <v>8</v>
      </c>
      <c r="B15" s="21">
        <v>242280</v>
      </c>
      <c r="C15" s="53">
        <f t="shared" si="2"/>
        <v>242280</v>
      </c>
      <c r="D15" s="21">
        <v>38960</v>
      </c>
      <c r="E15" s="21">
        <v>17140</v>
      </c>
      <c r="F15" s="64"/>
      <c r="G15" s="55"/>
      <c r="H15" s="21">
        <v>83940</v>
      </c>
      <c r="I15" s="21">
        <v>45480</v>
      </c>
      <c r="J15" s="55"/>
      <c r="K15" s="21"/>
      <c r="L15" s="21"/>
      <c r="M15" s="55"/>
      <c r="N15" s="55"/>
      <c r="O15" s="55"/>
      <c r="P15" s="21">
        <v>11260</v>
      </c>
      <c r="Q15" s="55"/>
      <c r="R15" s="55"/>
      <c r="S15" s="21">
        <v>69640</v>
      </c>
      <c r="T15" s="21"/>
      <c r="U15" s="21">
        <v>281780</v>
      </c>
      <c r="V15" s="21">
        <v>2860</v>
      </c>
      <c r="W15" s="55"/>
      <c r="X15" s="55"/>
      <c r="Y15" s="21">
        <v>300</v>
      </c>
      <c r="Z15" s="21"/>
      <c r="AA15" s="21">
        <v>0</v>
      </c>
      <c r="AB15" s="55"/>
      <c r="AC15" s="21">
        <v>0</v>
      </c>
      <c r="AD15" s="55"/>
      <c r="AE15" s="55"/>
      <c r="AF15" s="21">
        <v>15460</v>
      </c>
      <c r="AG15" s="21">
        <v>1640</v>
      </c>
      <c r="AH15" s="55"/>
      <c r="AI15" s="55"/>
      <c r="AJ15" s="21">
        <v>10540</v>
      </c>
      <c r="AK15" s="21">
        <v>8640</v>
      </c>
      <c r="AL15" s="55"/>
      <c r="AM15" s="55"/>
      <c r="AN15" s="55"/>
      <c r="AO15" s="21">
        <v>23840</v>
      </c>
      <c r="AP15" s="18">
        <f t="shared" si="3"/>
        <v>611480</v>
      </c>
      <c r="AQ15" s="38">
        <f t="shared" si="0"/>
        <v>0.7162200149925038</v>
      </c>
      <c r="AR15" s="43">
        <f t="shared" si="1"/>
        <v>853760</v>
      </c>
    </row>
    <row r="16" spans="1:44" ht="12.75">
      <c r="A16" s="16" t="s">
        <v>9</v>
      </c>
      <c r="B16" s="21">
        <v>301710</v>
      </c>
      <c r="C16" s="53">
        <f t="shared" si="2"/>
        <v>301710</v>
      </c>
      <c r="D16" s="21">
        <v>44400</v>
      </c>
      <c r="E16" s="21">
        <v>5020</v>
      </c>
      <c r="F16" s="64"/>
      <c r="G16" s="55"/>
      <c r="H16" s="21">
        <v>79080</v>
      </c>
      <c r="I16" s="21">
        <v>65960</v>
      </c>
      <c r="J16" s="55"/>
      <c r="K16" s="21">
        <v>1100</v>
      </c>
      <c r="L16" s="21"/>
      <c r="M16" s="55"/>
      <c r="N16" s="55"/>
      <c r="O16" s="55"/>
      <c r="P16" s="21">
        <v>27940</v>
      </c>
      <c r="Q16" s="55"/>
      <c r="R16" s="55"/>
      <c r="S16" s="21">
        <v>51160</v>
      </c>
      <c r="T16" s="21"/>
      <c r="U16" s="21">
        <v>269060</v>
      </c>
      <c r="V16" s="21">
        <v>2940</v>
      </c>
      <c r="W16" s="55"/>
      <c r="X16" s="55"/>
      <c r="Y16" s="21">
        <v>0</v>
      </c>
      <c r="Z16" s="21"/>
      <c r="AA16" s="21">
        <v>0</v>
      </c>
      <c r="AB16" s="55"/>
      <c r="AC16" s="21">
        <v>0</v>
      </c>
      <c r="AD16" s="55"/>
      <c r="AE16" s="55"/>
      <c r="AF16" s="21">
        <v>15800</v>
      </c>
      <c r="AG16" s="21">
        <v>2200</v>
      </c>
      <c r="AH16" s="55"/>
      <c r="AI16" s="55"/>
      <c r="AJ16" s="21">
        <v>0</v>
      </c>
      <c r="AK16" s="21">
        <v>15560</v>
      </c>
      <c r="AL16" s="55"/>
      <c r="AM16" s="55"/>
      <c r="AN16" s="55"/>
      <c r="AO16" s="21">
        <v>17600</v>
      </c>
      <c r="AP16" s="18">
        <f t="shared" si="3"/>
        <v>597820</v>
      </c>
      <c r="AQ16" s="38">
        <f t="shared" si="0"/>
        <v>0.6645915088990918</v>
      </c>
      <c r="AR16" s="43">
        <f t="shared" si="1"/>
        <v>899530</v>
      </c>
    </row>
    <row r="17" spans="1:44" ht="12.75">
      <c r="A17" s="16" t="s">
        <v>10</v>
      </c>
      <c r="B17" s="21">
        <v>245750</v>
      </c>
      <c r="C17" s="53">
        <f t="shared" si="2"/>
        <v>245750</v>
      </c>
      <c r="D17" s="21">
        <v>50700</v>
      </c>
      <c r="E17" s="21">
        <v>7120</v>
      </c>
      <c r="F17" s="55"/>
      <c r="G17" s="55"/>
      <c r="H17" s="21">
        <v>84600</v>
      </c>
      <c r="I17" s="21">
        <v>66180</v>
      </c>
      <c r="J17" s="55"/>
      <c r="K17" s="21"/>
      <c r="L17" s="21"/>
      <c r="M17" s="55"/>
      <c r="N17" s="55"/>
      <c r="O17" s="55"/>
      <c r="P17" s="21">
        <v>25060</v>
      </c>
      <c r="Q17" s="55"/>
      <c r="R17" s="55"/>
      <c r="S17" s="21">
        <v>89380</v>
      </c>
      <c r="T17" s="21"/>
      <c r="U17" s="21">
        <v>231580</v>
      </c>
      <c r="V17" s="21">
        <v>1720</v>
      </c>
      <c r="W17" s="55"/>
      <c r="X17" s="55"/>
      <c r="Y17" s="21">
        <v>0</v>
      </c>
      <c r="Z17" s="21"/>
      <c r="AA17" s="21">
        <v>0</v>
      </c>
      <c r="AB17" s="55"/>
      <c r="AC17" s="21">
        <v>0</v>
      </c>
      <c r="AD17" s="55"/>
      <c r="AE17" s="55"/>
      <c r="AF17" s="21">
        <v>7000</v>
      </c>
      <c r="AG17" s="21">
        <v>3680</v>
      </c>
      <c r="AH17" s="55"/>
      <c r="AI17" s="55"/>
      <c r="AJ17" s="21">
        <v>18500</v>
      </c>
      <c r="AK17" s="21">
        <v>5000</v>
      </c>
      <c r="AL17" s="55"/>
      <c r="AM17" s="55"/>
      <c r="AN17" s="55"/>
      <c r="AO17" s="21">
        <v>25980</v>
      </c>
      <c r="AP17" s="18">
        <f t="shared" si="3"/>
        <v>616500</v>
      </c>
      <c r="AQ17" s="38">
        <f t="shared" si="0"/>
        <v>0.7149898521310525</v>
      </c>
      <c r="AR17" s="43">
        <f t="shared" si="1"/>
        <v>862250</v>
      </c>
    </row>
    <row r="18" spans="1:44" ht="12.75">
      <c r="A18" s="16" t="s">
        <v>11</v>
      </c>
      <c r="B18" s="21">
        <v>227490</v>
      </c>
      <c r="C18" s="53">
        <f t="shared" si="2"/>
        <v>227490</v>
      </c>
      <c r="D18" s="21">
        <v>48340</v>
      </c>
      <c r="E18" s="21">
        <v>13560</v>
      </c>
      <c r="F18" s="55"/>
      <c r="G18" s="55">
        <v>980</v>
      </c>
      <c r="H18" s="21">
        <v>71040</v>
      </c>
      <c r="I18" s="21">
        <v>77440</v>
      </c>
      <c r="J18" s="55"/>
      <c r="K18" s="21"/>
      <c r="L18" s="21"/>
      <c r="M18" s="55"/>
      <c r="N18" s="55"/>
      <c r="O18" s="55"/>
      <c r="P18" s="21">
        <v>35100</v>
      </c>
      <c r="Q18" s="55"/>
      <c r="R18" s="55"/>
      <c r="S18" s="21">
        <v>85080</v>
      </c>
      <c r="T18" s="21"/>
      <c r="U18" s="21">
        <v>278640</v>
      </c>
      <c r="V18" s="21">
        <v>2280</v>
      </c>
      <c r="W18" s="55"/>
      <c r="X18" s="55"/>
      <c r="Y18" s="21">
        <v>0</v>
      </c>
      <c r="Z18" s="21"/>
      <c r="AA18" s="21">
        <v>700</v>
      </c>
      <c r="AB18" s="55"/>
      <c r="AC18" s="21">
        <v>0</v>
      </c>
      <c r="AD18" s="55"/>
      <c r="AE18" s="55"/>
      <c r="AF18" s="21">
        <v>20420</v>
      </c>
      <c r="AG18" s="21">
        <v>4460</v>
      </c>
      <c r="AH18" s="55"/>
      <c r="AI18" s="55"/>
      <c r="AJ18" s="21">
        <v>22660</v>
      </c>
      <c r="AK18" s="21">
        <v>9620</v>
      </c>
      <c r="AL18" s="55"/>
      <c r="AM18" s="55"/>
      <c r="AN18" s="55"/>
      <c r="AO18" s="21">
        <v>16520</v>
      </c>
      <c r="AP18" s="18">
        <f t="shared" si="3"/>
        <v>686840</v>
      </c>
      <c r="AQ18" s="38">
        <f t="shared" si="0"/>
        <v>0.7511948639987751</v>
      </c>
      <c r="AR18" s="43">
        <f t="shared" si="1"/>
        <v>914330</v>
      </c>
    </row>
    <row r="19" spans="1:44" ht="12.75">
      <c r="A19" s="16" t="s">
        <v>12</v>
      </c>
      <c r="B19" s="21">
        <v>281320</v>
      </c>
      <c r="C19" s="53">
        <f t="shared" si="2"/>
        <v>281320</v>
      </c>
      <c r="D19" s="21">
        <v>44220</v>
      </c>
      <c r="E19" s="21">
        <v>12360</v>
      </c>
      <c r="F19" s="55"/>
      <c r="G19" s="55"/>
      <c r="H19" s="21">
        <v>69000</v>
      </c>
      <c r="I19" s="21">
        <v>31880</v>
      </c>
      <c r="J19" s="55"/>
      <c r="K19" s="21"/>
      <c r="L19" s="21"/>
      <c r="M19" s="55"/>
      <c r="N19" s="55"/>
      <c r="O19" s="55"/>
      <c r="P19" s="21">
        <v>13220</v>
      </c>
      <c r="Q19" s="55"/>
      <c r="R19" s="55"/>
      <c r="S19" s="21">
        <v>104060</v>
      </c>
      <c r="T19" s="21"/>
      <c r="U19" s="21">
        <v>264600</v>
      </c>
      <c r="V19" s="21">
        <v>8640</v>
      </c>
      <c r="W19" s="55"/>
      <c r="X19" s="55">
        <v>500</v>
      </c>
      <c r="Y19" s="21">
        <v>360</v>
      </c>
      <c r="Z19" s="21"/>
      <c r="AA19" s="21">
        <v>0</v>
      </c>
      <c r="AB19" s="55"/>
      <c r="AC19" s="21">
        <v>0</v>
      </c>
      <c r="AD19" s="55">
        <v>100</v>
      </c>
      <c r="AE19" s="55"/>
      <c r="AF19" s="21">
        <v>18920</v>
      </c>
      <c r="AG19" s="21">
        <v>1880</v>
      </c>
      <c r="AH19" s="55"/>
      <c r="AI19" s="55"/>
      <c r="AJ19" s="21">
        <v>12720</v>
      </c>
      <c r="AK19" s="21">
        <v>15640</v>
      </c>
      <c r="AL19" s="55"/>
      <c r="AM19" s="55">
        <v>160</v>
      </c>
      <c r="AN19" s="55"/>
      <c r="AO19" s="21">
        <v>14140</v>
      </c>
      <c r="AP19" s="18">
        <f t="shared" si="3"/>
        <v>612400</v>
      </c>
      <c r="AQ19" s="38">
        <f t="shared" si="0"/>
        <v>0.6852257977890167</v>
      </c>
      <c r="AR19" s="43">
        <f t="shared" si="1"/>
        <v>893720</v>
      </c>
    </row>
    <row r="20" spans="1:44" ht="12.75">
      <c r="A20" s="16" t="s">
        <v>13</v>
      </c>
      <c r="B20" s="21">
        <v>262310</v>
      </c>
      <c r="C20" s="53">
        <f t="shared" si="2"/>
        <v>262310</v>
      </c>
      <c r="D20" s="21">
        <v>34500</v>
      </c>
      <c r="E20" s="21">
        <v>16440</v>
      </c>
      <c r="F20" s="55"/>
      <c r="G20" s="55">
        <v>660</v>
      </c>
      <c r="H20" s="21">
        <v>84300</v>
      </c>
      <c r="I20" s="21">
        <v>33160</v>
      </c>
      <c r="J20" s="55"/>
      <c r="K20" s="21">
        <v>3180</v>
      </c>
      <c r="L20" s="21"/>
      <c r="M20" s="55"/>
      <c r="N20" s="55"/>
      <c r="O20" s="55"/>
      <c r="P20" s="21">
        <v>23220</v>
      </c>
      <c r="Q20" s="55"/>
      <c r="R20" s="55"/>
      <c r="S20" s="21">
        <v>97180</v>
      </c>
      <c r="T20" s="21"/>
      <c r="U20" s="21">
        <v>300260</v>
      </c>
      <c r="V20" s="21">
        <v>7140</v>
      </c>
      <c r="W20" s="55"/>
      <c r="X20" s="55">
        <v>580</v>
      </c>
      <c r="Y20" s="21">
        <v>80</v>
      </c>
      <c r="Z20" s="21"/>
      <c r="AA20" s="21">
        <v>0</v>
      </c>
      <c r="AB20" s="55"/>
      <c r="AC20" s="21">
        <v>0</v>
      </c>
      <c r="AD20" s="55"/>
      <c r="AE20" s="55"/>
      <c r="AF20" s="21">
        <v>23400</v>
      </c>
      <c r="AG20" s="21">
        <v>0</v>
      </c>
      <c r="AH20" s="55"/>
      <c r="AI20" s="55"/>
      <c r="AJ20" s="21">
        <v>21620</v>
      </c>
      <c r="AK20" s="21">
        <v>6200</v>
      </c>
      <c r="AL20" s="55"/>
      <c r="AM20" s="55">
        <v>240</v>
      </c>
      <c r="AN20" s="55"/>
      <c r="AO20" s="21">
        <v>20000</v>
      </c>
      <c r="AP20" s="18">
        <f t="shared" si="3"/>
        <v>672160</v>
      </c>
      <c r="AQ20" s="38">
        <f t="shared" si="0"/>
        <v>0.7192954294947939</v>
      </c>
      <c r="AR20" s="43">
        <f t="shared" si="1"/>
        <v>934470</v>
      </c>
    </row>
    <row r="21" spans="1:44" ht="12.75">
      <c r="A21" s="16"/>
      <c r="B21" s="21"/>
      <c r="C21" s="54"/>
      <c r="D21" s="21">
        <v>0</v>
      </c>
      <c r="E21" s="21"/>
      <c r="F21" s="55"/>
      <c r="G21" s="55"/>
      <c r="H21" s="32"/>
      <c r="I21" s="31"/>
      <c r="J21" s="55"/>
      <c r="K21" s="21"/>
      <c r="L21" s="21"/>
      <c r="M21" s="55"/>
      <c r="N21" s="55"/>
      <c r="O21" s="55"/>
      <c r="P21" s="21"/>
      <c r="Q21" s="55"/>
      <c r="R21" s="55"/>
      <c r="S21" s="32"/>
      <c r="T21" s="32"/>
      <c r="U21" s="31"/>
      <c r="V21" s="31"/>
      <c r="W21" s="55"/>
      <c r="X21" s="55"/>
      <c r="Y21" s="21"/>
      <c r="Z21" s="21"/>
      <c r="AA21" s="26"/>
      <c r="AB21" s="55"/>
      <c r="AC21" s="21"/>
      <c r="AD21" s="55"/>
      <c r="AE21" s="55"/>
      <c r="AF21" s="21"/>
      <c r="AG21" s="21"/>
      <c r="AH21" s="55"/>
      <c r="AI21" s="55"/>
      <c r="AJ21" s="21"/>
      <c r="AK21" s="21"/>
      <c r="AL21" s="55"/>
      <c r="AM21" s="55"/>
      <c r="AN21" s="67"/>
      <c r="AO21" s="22"/>
      <c r="AP21" s="19"/>
      <c r="AQ21" s="39"/>
      <c r="AR21" s="41"/>
    </row>
    <row r="22" spans="1:44" ht="13.5" thickBot="1">
      <c r="A22" s="20" t="s">
        <v>19</v>
      </c>
      <c r="B22" s="21">
        <f>SUM(B9:B20)</f>
        <v>3087300</v>
      </c>
      <c r="C22" s="53">
        <f t="shared" si="2"/>
        <v>3087300</v>
      </c>
      <c r="D22" s="21">
        <f>SUM(D9:D21)</f>
        <v>599760</v>
      </c>
      <c r="E22" s="21">
        <f aca="true" t="shared" si="4" ref="E22:AO22">SUM(E9:E21)</f>
        <v>127600</v>
      </c>
      <c r="F22" s="21">
        <f t="shared" si="4"/>
        <v>0</v>
      </c>
      <c r="G22" s="21">
        <f t="shared" si="4"/>
        <v>1640</v>
      </c>
      <c r="H22" s="21">
        <f t="shared" si="4"/>
        <v>904295</v>
      </c>
      <c r="I22" s="21">
        <f t="shared" si="4"/>
        <v>628263</v>
      </c>
      <c r="J22" s="21">
        <f t="shared" si="4"/>
        <v>0</v>
      </c>
      <c r="K22" s="21">
        <f t="shared" si="4"/>
        <v>7360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 t="shared" si="4"/>
        <v>0</v>
      </c>
      <c r="P22" s="21">
        <f t="shared" si="4"/>
        <v>218660</v>
      </c>
      <c r="Q22" s="21">
        <f t="shared" si="4"/>
        <v>0</v>
      </c>
      <c r="R22" s="21">
        <f t="shared" si="4"/>
        <v>0</v>
      </c>
      <c r="S22" s="21">
        <f t="shared" si="4"/>
        <v>882120</v>
      </c>
      <c r="T22" s="21"/>
      <c r="U22" s="21">
        <f t="shared" si="4"/>
        <v>3126351</v>
      </c>
      <c r="V22" s="21">
        <f t="shared" si="4"/>
        <v>34280</v>
      </c>
      <c r="W22" s="21">
        <f t="shared" si="4"/>
        <v>0</v>
      </c>
      <c r="X22" s="21">
        <f t="shared" si="4"/>
        <v>1080</v>
      </c>
      <c r="Y22" s="21">
        <f t="shared" si="4"/>
        <v>740</v>
      </c>
      <c r="Z22" s="21">
        <f t="shared" si="4"/>
        <v>440</v>
      </c>
      <c r="AA22" s="21">
        <f t="shared" si="4"/>
        <v>1206</v>
      </c>
      <c r="AB22" s="21">
        <f t="shared" si="4"/>
        <v>0</v>
      </c>
      <c r="AC22" s="21">
        <f t="shared" si="4"/>
        <v>300</v>
      </c>
      <c r="AD22" s="21">
        <f t="shared" si="4"/>
        <v>100</v>
      </c>
      <c r="AE22" s="21">
        <f t="shared" si="4"/>
        <v>0</v>
      </c>
      <c r="AF22" s="21">
        <f t="shared" si="4"/>
        <v>175480</v>
      </c>
      <c r="AG22" s="21">
        <f t="shared" si="4"/>
        <v>21640</v>
      </c>
      <c r="AH22" s="21">
        <f t="shared" si="4"/>
        <v>0</v>
      </c>
      <c r="AI22" s="21">
        <f t="shared" si="4"/>
        <v>0</v>
      </c>
      <c r="AJ22" s="21">
        <f t="shared" si="4"/>
        <v>173920</v>
      </c>
      <c r="AK22" s="21">
        <f t="shared" si="4"/>
        <v>98940</v>
      </c>
      <c r="AL22" s="21">
        <f t="shared" si="4"/>
        <v>0</v>
      </c>
      <c r="AM22" s="21">
        <f t="shared" si="4"/>
        <v>400</v>
      </c>
      <c r="AN22" s="21"/>
      <c r="AO22" s="21">
        <f t="shared" si="4"/>
        <v>214600</v>
      </c>
      <c r="AP22" s="23">
        <f>SUM(AP9:AP20)</f>
        <v>7219175</v>
      </c>
      <c r="AQ22" s="40">
        <f>AP22/(C22+AP22)</f>
        <v>0.7004504449872532</v>
      </c>
      <c r="AR22" s="44">
        <f>C22+AP22</f>
        <v>10306475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22"/>
  <sheetViews>
    <sheetView zoomScale="90" zoomScaleNormal="90" zoomScalePageLayoutView="0" workbookViewId="0" topLeftCell="M1">
      <selection activeCell="A26" sqref="A26"/>
    </sheetView>
  </sheetViews>
  <sheetFormatPr defaultColWidth="9.140625" defaultRowHeight="12.75"/>
  <cols>
    <col min="1" max="1" width="13.8515625" style="0" customWidth="1"/>
    <col min="2" max="2" width="26.140625" style="0" bestFit="1" customWidth="1"/>
    <col min="3" max="3" width="15.421875" style="0" bestFit="1" customWidth="1"/>
    <col min="4" max="4" width="10.140625" style="0" bestFit="1" customWidth="1"/>
    <col min="5" max="5" width="10.140625" style="0" customWidth="1"/>
    <col min="7" max="7" width="10.140625" style="0" customWidth="1"/>
    <col min="10" max="10" width="9.7109375" style="0" customWidth="1"/>
    <col min="11" max="12" width="10.140625" style="0" customWidth="1"/>
    <col min="16" max="17" width="10.00390625" style="0" customWidth="1"/>
    <col min="18" max="18" width="9.7109375" style="0" bestFit="1" customWidth="1"/>
    <col min="22" max="22" width="10.421875" style="0" customWidth="1"/>
    <col min="24" max="24" width="7.7109375" style="0" bestFit="1" customWidth="1"/>
    <col min="28" max="28" width="11.140625" style="0" customWidth="1"/>
    <col min="29" max="29" width="10.28125" style="0" customWidth="1"/>
    <col min="31" max="31" width="12.28125" style="0" customWidth="1"/>
    <col min="35" max="35" width="10.00390625" style="0" customWidth="1"/>
  </cols>
  <sheetData>
    <row r="1" spans="1:30" ht="33">
      <c r="A1" s="2"/>
      <c r="B1" s="3" t="s">
        <v>15</v>
      </c>
      <c r="C1" s="30">
        <v>71</v>
      </c>
      <c r="E1" s="56" t="s">
        <v>75</v>
      </c>
      <c r="F1" s="5"/>
      <c r="G1" s="5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2.75">
      <c r="A2" s="7"/>
      <c r="B2" s="8" t="s">
        <v>0</v>
      </c>
      <c r="C2" s="9">
        <v>24040</v>
      </c>
      <c r="F2" s="5"/>
      <c r="G2" s="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2.75">
      <c r="A3" s="7"/>
      <c r="B3" s="10" t="s">
        <v>28</v>
      </c>
      <c r="C3" s="30" t="e">
        <f>C4/C2</f>
        <v>#REF!</v>
      </c>
      <c r="F3" s="5"/>
      <c r="G3" s="5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2.75">
      <c r="A4" s="7"/>
      <c r="B4" s="10" t="s">
        <v>16</v>
      </c>
      <c r="C4" s="9" t="e">
        <f>S22+#REF!</f>
        <v>#REF!</v>
      </c>
      <c r="F4" s="5"/>
      <c r="G4" s="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2.75">
      <c r="A5" s="7"/>
      <c r="B5" s="10" t="s">
        <v>22</v>
      </c>
      <c r="C5" s="9">
        <f>S22</f>
        <v>686780</v>
      </c>
      <c r="F5" s="5"/>
      <c r="G5" s="5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2.75">
      <c r="A6" s="7"/>
      <c r="B6" s="10" t="s">
        <v>17</v>
      </c>
      <c r="C6" s="9" t="e">
        <f>#REF!</f>
        <v>#REF!</v>
      </c>
      <c r="F6" s="5"/>
      <c r="G6" s="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3.5" thickBot="1">
      <c r="A7" s="7"/>
      <c r="B7" s="11" t="s">
        <v>1</v>
      </c>
      <c r="C7" s="12" t="e">
        <f>C6/C4</f>
        <v>#REF!</v>
      </c>
      <c r="F7" s="5"/>
      <c r="G7" s="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44" ht="48">
      <c r="A8" s="6" t="s">
        <v>35</v>
      </c>
      <c r="B8" s="13" t="s">
        <v>31</v>
      </c>
      <c r="C8" s="14" t="s">
        <v>18</v>
      </c>
      <c r="D8" s="28" t="s">
        <v>46</v>
      </c>
      <c r="E8" s="28" t="s">
        <v>47</v>
      </c>
      <c r="F8" s="28" t="s">
        <v>38</v>
      </c>
      <c r="G8" s="28" t="s">
        <v>73</v>
      </c>
      <c r="H8" s="28" t="s">
        <v>49</v>
      </c>
      <c r="I8" s="28" t="s">
        <v>50</v>
      </c>
      <c r="J8" s="28" t="s">
        <v>40</v>
      </c>
      <c r="K8" s="28" t="s">
        <v>48</v>
      </c>
      <c r="L8" s="28" t="s">
        <v>76</v>
      </c>
      <c r="M8" s="28" t="s">
        <v>41</v>
      </c>
      <c r="N8" s="28" t="s">
        <v>44</v>
      </c>
      <c r="O8" s="28" t="s">
        <v>68</v>
      </c>
      <c r="P8" s="28" t="s">
        <v>42</v>
      </c>
      <c r="Q8" s="28" t="s">
        <v>43</v>
      </c>
      <c r="R8" s="28" t="s">
        <v>45</v>
      </c>
      <c r="S8" s="28" t="s">
        <v>51</v>
      </c>
      <c r="T8" s="28" t="s">
        <v>82</v>
      </c>
      <c r="U8" s="28" t="s">
        <v>52</v>
      </c>
      <c r="V8" s="28" t="s">
        <v>54</v>
      </c>
      <c r="W8" s="28" t="s">
        <v>69</v>
      </c>
      <c r="X8" s="28" t="s">
        <v>55</v>
      </c>
      <c r="Y8" s="28" t="s">
        <v>56</v>
      </c>
      <c r="Z8" s="29" t="s">
        <v>72</v>
      </c>
      <c r="AA8" s="28" t="s">
        <v>57</v>
      </c>
      <c r="AB8" s="28" t="s">
        <v>60</v>
      </c>
      <c r="AC8" s="28" t="s">
        <v>61</v>
      </c>
      <c r="AD8" s="28" t="s">
        <v>58</v>
      </c>
      <c r="AE8" s="28" t="s">
        <v>59</v>
      </c>
      <c r="AF8" s="28" t="s">
        <v>67</v>
      </c>
      <c r="AG8" s="28" t="s">
        <v>62</v>
      </c>
      <c r="AH8" s="29" t="s">
        <v>63</v>
      </c>
      <c r="AI8" s="28" t="s">
        <v>53</v>
      </c>
      <c r="AJ8" s="29" t="s">
        <v>64</v>
      </c>
      <c r="AK8" s="29" t="s">
        <v>65</v>
      </c>
      <c r="AL8" s="29" t="s">
        <v>37</v>
      </c>
      <c r="AM8" s="52" t="s">
        <v>78</v>
      </c>
      <c r="AN8" s="28" t="s">
        <v>86</v>
      </c>
      <c r="AO8" s="49" t="s">
        <v>66</v>
      </c>
      <c r="AP8" s="15" t="s">
        <v>20</v>
      </c>
      <c r="AQ8" s="37" t="s">
        <v>14</v>
      </c>
      <c r="AR8" s="42" t="s">
        <v>30</v>
      </c>
    </row>
    <row r="9" spans="1:44" ht="12.75">
      <c r="A9" s="16" t="s">
        <v>2</v>
      </c>
      <c r="B9" s="21">
        <v>112740</v>
      </c>
      <c r="C9" s="53">
        <f aca="true" t="shared" si="0" ref="C9:C20">B9</f>
        <v>112740</v>
      </c>
      <c r="D9" s="21">
        <v>17660</v>
      </c>
      <c r="E9" s="21">
        <v>0</v>
      </c>
      <c r="F9" s="55"/>
      <c r="G9" s="55"/>
      <c r="H9" s="21">
        <v>63220</v>
      </c>
      <c r="I9" s="21">
        <v>41400</v>
      </c>
      <c r="J9" s="55"/>
      <c r="K9" s="21">
        <v>0</v>
      </c>
      <c r="L9" s="21"/>
      <c r="M9" s="55"/>
      <c r="N9" s="55"/>
      <c r="O9" s="55"/>
      <c r="P9" s="55"/>
      <c r="Q9" s="55"/>
      <c r="R9" s="55"/>
      <c r="S9" s="21">
        <v>61300</v>
      </c>
      <c r="T9" s="21"/>
      <c r="U9" s="21">
        <v>244240</v>
      </c>
      <c r="V9" s="21">
        <v>1260</v>
      </c>
      <c r="W9" s="21">
        <v>0</v>
      </c>
      <c r="X9" s="21">
        <v>1500</v>
      </c>
      <c r="Y9" s="21">
        <v>0</v>
      </c>
      <c r="Z9" s="55"/>
      <c r="AA9" s="21">
        <v>0</v>
      </c>
      <c r="AB9" s="55"/>
      <c r="AC9" s="55"/>
      <c r="AD9" s="21">
        <v>2320</v>
      </c>
      <c r="AE9" s="21">
        <v>860</v>
      </c>
      <c r="AF9" s="21">
        <v>3900</v>
      </c>
      <c r="AG9" s="21">
        <v>820</v>
      </c>
      <c r="AH9" s="21">
        <v>0</v>
      </c>
      <c r="AI9" s="55"/>
      <c r="AJ9" s="55"/>
      <c r="AK9" s="21">
        <v>4740</v>
      </c>
      <c r="AL9" s="55"/>
      <c r="AM9" s="55"/>
      <c r="AN9" s="55"/>
      <c r="AO9" s="21">
        <v>6120</v>
      </c>
      <c r="AP9" s="61">
        <f>SUM(D9:AO9)</f>
        <v>449340</v>
      </c>
      <c r="AQ9" s="38">
        <f aca="true" t="shared" si="1" ref="AQ9:AQ20">AP9/(C9+AP9)</f>
        <v>0.7994235695986337</v>
      </c>
      <c r="AR9" s="43">
        <f aca="true" t="shared" si="2" ref="AR9:AR20">C9+AP9</f>
        <v>562080</v>
      </c>
    </row>
    <row r="10" spans="1:44" ht="12.75">
      <c r="A10" s="16" t="s">
        <v>3</v>
      </c>
      <c r="B10" s="21">
        <v>110350</v>
      </c>
      <c r="C10" s="53">
        <f t="shared" si="0"/>
        <v>110350</v>
      </c>
      <c r="D10" s="21">
        <v>17540</v>
      </c>
      <c r="E10" s="21">
        <v>0</v>
      </c>
      <c r="F10" s="55"/>
      <c r="G10" s="55"/>
      <c r="H10" s="21">
        <v>59640</v>
      </c>
      <c r="I10" s="21">
        <v>38260</v>
      </c>
      <c r="J10" s="55"/>
      <c r="K10" s="21">
        <v>3840</v>
      </c>
      <c r="L10" s="21"/>
      <c r="M10" s="55"/>
      <c r="N10" s="55"/>
      <c r="O10" s="55"/>
      <c r="P10" s="55"/>
      <c r="Q10" s="55"/>
      <c r="R10" s="55"/>
      <c r="S10" s="21">
        <v>42180</v>
      </c>
      <c r="T10" s="21"/>
      <c r="U10" s="21">
        <v>198580</v>
      </c>
      <c r="V10" s="21">
        <v>1140</v>
      </c>
      <c r="W10" s="21">
        <v>0</v>
      </c>
      <c r="X10" s="21">
        <v>1360</v>
      </c>
      <c r="Y10" s="21">
        <v>0</v>
      </c>
      <c r="Z10" s="55"/>
      <c r="AA10" s="21">
        <v>0</v>
      </c>
      <c r="AB10" s="55"/>
      <c r="AC10" s="55"/>
      <c r="AD10" s="21">
        <v>3300</v>
      </c>
      <c r="AE10" s="21">
        <v>760</v>
      </c>
      <c r="AF10" s="21">
        <v>8380</v>
      </c>
      <c r="AG10" s="21">
        <v>820</v>
      </c>
      <c r="AH10" s="21">
        <v>0</v>
      </c>
      <c r="AI10" s="55"/>
      <c r="AJ10" s="55"/>
      <c r="AK10" s="21">
        <v>1180</v>
      </c>
      <c r="AL10" s="55"/>
      <c r="AM10" s="55"/>
      <c r="AN10" s="55"/>
      <c r="AO10" s="21">
        <v>6900</v>
      </c>
      <c r="AP10" s="61">
        <f aca="true" t="shared" si="3" ref="AP10:AP20">SUM(D10:AO10)</f>
        <v>383880</v>
      </c>
      <c r="AQ10" s="38">
        <f t="shared" si="1"/>
        <v>0.7767233878963236</v>
      </c>
      <c r="AR10" s="43">
        <f t="shared" si="2"/>
        <v>494230</v>
      </c>
    </row>
    <row r="11" spans="1:44" ht="12.75">
      <c r="A11" s="16" t="s">
        <v>4</v>
      </c>
      <c r="B11" s="21">
        <v>125840</v>
      </c>
      <c r="C11" s="53">
        <f t="shared" si="0"/>
        <v>125840</v>
      </c>
      <c r="D11" s="21">
        <v>15760</v>
      </c>
      <c r="E11" s="21">
        <v>0</v>
      </c>
      <c r="F11" s="55"/>
      <c r="G11" s="55"/>
      <c r="H11" s="21">
        <v>76240</v>
      </c>
      <c r="I11" s="21">
        <v>46780</v>
      </c>
      <c r="J11" s="55"/>
      <c r="K11" s="21"/>
      <c r="L11" s="21"/>
      <c r="M11" s="55"/>
      <c r="N11" s="55"/>
      <c r="O11" s="55"/>
      <c r="P11" s="55"/>
      <c r="Q11" s="55"/>
      <c r="R11" s="55"/>
      <c r="S11" s="21">
        <v>48440</v>
      </c>
      <c r="T11" s="21"/>
      <c r="U11" s="21">
        <v>223480</v>
      </c>
      <c r="V11" s="21">
        <v>1180</v>
      </c>
      <c r="W11" s="21">
        <v>0</v>
      </c>
      <c r="X11" s="21">
        <v>0</v>
      </c>
      <c r="Y11" s="21">
        <v>0</v>
      </c>
      <c r="Z11" s="55"/>
      <c r="AA11" s="21">
        <v>0</v>
      </c>
      <c r="AB11" s="55"/>
      <c r="AC11" s="55"/>
      <c r="AD11" s="21">
        <v>1560</v>
      </c>
      <c r="AE11" s="21">
        <v>500</v>
      </c>
      <c r="AF11" s="21">
        <v>6660</v>
      </c>
      <c r="AG11" s="21">
        <v>980</v>
      </c>
      <c r="AH11" s="21"/>
      <c r="AI11" s="55"/>
      <c r="AJ11" s="55"/>
      <c r="AK11" s="21">
        <v>0</v>
      </c>
      <c r="AL11" s="55"/>
      <c r="AM11" s="55"/>
      <c r="AN11" s="55"/>
      <c r="AO11" s="21">
        <v>8460</v>
      </c>
      <c r="AP11" s="61">
        <f t="shared" si="3"/>
        <v>430040</v>
      </c>
      <c r="AQ11" s="38">
        <f t="shared" si="1"/>
        <v>0.7736202057998129</v>
      </c>
      <c r="AR11" s="43">
        <f t="shared" si="2"/>
        <v>555880</v>
      </c>
    </row>
    <row r="12" spans="1:44" ht="12.75">
      <c r="A12" s="16" t="s">
        <v>5</v>
      </c>
      <c r="B12" s="21">
        <v>123780</v>
      </c>
      <c r="C12" s="53">
        <f t="shared" si="0"/>
        <v>123780</v>
      </c>
      <c r="D12" s="21">
        <v>23650</v>
      </c>
      <c r="E12" s="21">
        <v>0</v>
      </c>
      <c r="F12" s="21"/>
      <c r="G12" s="55"/>
      <c r="H12" s="21">
        <v>67960</v>
      </c>
      <c r="I12" s="21">
        <v>31740</v>
      </c>
      <c r="J12" s="55"/>
      <c r="K12" s="21"/>
      <c r="L12" s="21"/>
      <c r="M12" s="55"/>
      <c r="N12" s="55"/>
      <c r="O12" s="55"/>
      <c r="P12" s="55"/>
      <c r="Q12" s="55"/>
      <c r="R12" s="55"/>
      <c r="S12" s="21">
        <v>47680</v>
      </c>
      <c r="T12" s="21"/>
      <c r="U12" s="21">
        <v>234560</v>
      </c>
      <c r="V12" s="21">
        <v>920</v>
      </c>
      <c r="W12" s="21">
        <v>0</v>
      </c>
      <c r="X12" s="21">
        <v>0</v>
      </c>
      <c r="Y12" s="21">
        <v>0</v>
      </c>
      <c r="Z12" s="55"/>
      <c r="AA12" s="21">
        <v>0</v>
      </c>
      <c r="AB12" s="55"/>
      <c r="AC12" s="55"/>
      <c r="AD12" s="21">
        <v>2000</v>
      </c>
      <c r="AE12" s="21">
        <v>560</v>
      </c>
      <c r="AF12" s="21">
        <v>2500</v>
      </c>
      <c r="AG12" s="21">
        <v>540</v>
      </c>
      <c r="AH12" s="21">
        <v>1600</v>
      </c>
      <c r="AI12" s="55"/>
      <c r="AJ12" s="55"/>
      <c r="AK12" s="21">
        <v>360</v>
      </c>
      <c r="AL12" s="55"/>
      <c r="AM12" s="55"/>
      <c r="AN12" s="55"/>
      <c r="AO12" s="21">
        <v>2040</v>
      </c>
      <c r="AP12" s="61">
        <f t="shared" si="3"/>
        <v>416110</v>
      </c>
      <c r="AQ12" s="38">
        <f t="shared" si="1"/>
        <v>0.7707310748485803</v>
      </c>
      <c r="AR12" s="43">
        <f t="shared" si="2"/>
        <v>539890</v>
      </c>
    </row>
    <row r="13" spans="1:44" ht="12.75">
      <c r="A13" s="16" t="s">
        <v>6</v>
      </c>
      <c r="B13" s="21">
        <v>146280</v>
      </c>
      <c r="C13" s="53">
        <f t="shared" si="0"/>
        <v>146280</v>
      </c>
      <c r="D13" s="21">
        <v>16500</v>
      </c>
      <c r="E13" s="21">
        <v>0</v>
      </c>
      <c r="F13" s="21"/>
      <c r="G13" s="55"/>
      <c r="H13" s="21">
        <v>73520</v>
      </c>
      <c r="I13" s="21">
        <v>49960</v>
      </c>
      <c r="J13" s="55"/>
      <c r="K13" s="21"/>
      <c r="L13" s="21"/>
      <c r="M13" s="55"/>
      <c r="N13" s="55"/>
      <c r="O13" s="55"/>
      <c r="P13" s="55"/>
      <c r="Q13" s="55"/>
      <c r="R13" s="55">
        <v>260</v>
      </c>
      <c r="S13" s="21">
        <v>51600</v>
      </c>
      <c r="T13" s="21"/>
      <c r="U13" s="21">
        <v>255620</v>
      </c>
      <c r="V13" s="21">
        <v>1060</v>
      </c>
      <c r="W13" s="21">
        <v>0</v>
      </c>
      <c r="X13" s="21">
        <v>0</v>
      </c>
      <c r="Y13" s="21">
        <v>0</v>
      </c>
      <c r="Z13" s="55"/>
      <c r="AA13" s="21">
        <v>0</v>
      </c>
      <c r="AB13" s="55"/>
      <c r="AC13" s="55"/>
      <c r="AD13" s="21">
        <v>1000</v>
      </c>
      <c r="AE13" s="21">
        <v>540</v>
      </c>
      <c r="AF13" s="21">
        <v>3480</v>
      </c>
      <c r="AG13" s="21">
        <v>0</v>
      </c>
      <c r="AH13" s="21"/>
      <c r="AI13" s="55"/>
      <c r="AJ13" s="55"/>
      <c r="AK13" s="21">
        <v>0</v>
      </c>
      <c r="AL13" s="55"/>
      <c r="AM13" s="55"/>
      <c r="AN13" s="55"/>
      <c r="AO13" s="21">
        <v>7420</v>
      </c>
      <c r="AP13" s="61">
        <f t="shared" si="3"/>
        <v>460960</v>
      </c>
      <c r="AQ13" s="38">
        <f t="shared" si="1"/>
        <v>0.7591067782096041</v>
      </c>
      <c r="AR13" s="43">
        <f t="shared" si="2"/>
        <v>607240</v>
      </c>
    </row>
    <row r="14" spans="1:44" ht="12.75">
      <c r="A14" s="16" t="s">
        <v>7</v>
      </c>
      <c r="B14" s="21">
        <v>133380</v>
      </c>
      <c r="C14" s="53">
        <f t="shared" si="0"/>
        <v>133380</v>
      </c>
      <c r="D14" s="21">
        <v>18980</v>
      </c>
      <c r="E14" s="21">
        <v>0</v>
      </c>
      <c r="F14" s="21"/>
      <c r="G14" s="55"/>
      <c r="H14" s="21">
        <v>75380</v>
      </c>
      <c r="I14" s="21">
        <v>52700</v>
      </c>
      <c r="J14" s="55"/>
      <c r="K14" s="21"/>
      <c r="L14" s="21">
        <v>3780</v>
      </c>
      <c r="M14" s="55"/>
      <c r="N14" s="55"/>
      <c r="O14" s="55"/>
      <c r="P14" s="64">
        <v>3780</v>
      </c>
      <c r="Q14" s="55"/>
      <c r="R14" s="55"/>
      <c r="S14" s="21">
        <v>46760</v>
      </c>
      <c r="T14" s="21"/>
      <c r="U14" s="21">
        <v>218060</v>
      </c>
      <c r="V14" s="21">
        <v>1280</v>
      </c>
      <c r="W14" s="21">
        <v>0</v>
      </c>
      <c r="X14" s="21">
        <v>1400</v>
      </c>
      <c r="Y14" s="21">
        <v>0</v>
      </c>
      <c r="Z14" s="55"/>
      <c r="AA14" s="21">
        <v>0</v>
      </c>
      <c r="AB14" s="55"/>
      <c r="AC14" s="55"/>
      <c r="AD14" s="21">
        <v>3800</v>
      </c>
      <c r="AE14" s="21">
        <v>1100</v>
      </c>
      <c r="AF14" s="21">
        <v>10280</v>
      </c>
      <c r="AG14" s="21">
        <v>1600</v>
      </c>
      <c r="AH14" s="21"/>
      <c r="AI14" s="55"/>
      <c r="AJ14" s="55"/>
      <c r="AK14" s="21">
        <v>0</v>
      </c>
      <c r="AL14" s="55"/>
      <c r="AM14" s="55"/>
      <c r="AN14" s="55"/>
      <c r="AO14" s="21">
        <v>2200</v>
      </c>
      <c r="AP14" s="61">
        <f t="shared" si="3"/>
        <v>441100</v>
      </c>
      <c r="AQ14" s="38">
        <f t="shared" si="1"/>
        <v>0.7678248154853085</v>
      </c>
      <c r="AR14" s="43">
        <f t="shared" si="2"/>
        <v>574480</v>
      </c>
    </row>
    <row r="15" spans="1:44" ht="12.75">
      <c r="A15" s="16" t="s">
        <v>8</v>
      </c>
      <c r="B15" s="21">
        <v>125560</v>
      </c>
      <c r="C15" s="53">
        <f t="shared" si="0"/>
        <v>125560</v>
      </c>
      <c r="D15" s="21">
        <v>23760</v>
      </c>
      <c r="E15" s="21">
        <v>0</v>
      </c>
      <c r="F15" s="55"/>
      <c r="G15" s="55"/>
      <c r="H15" s="21">
        <v>71280</v>
      </c>
      <c r="I15" s="21">
        <v>65820</v>
      </c>
      <c r="J15" s="55"/>
      <c r="K15" s="21"/>
      <c r="L15" s="21"/>
      <c r="M15" s="55"/>
      <c r="N15" s="55"/>
      <c r="O15" s="55"/>
      <c r="P15" s="55"/>
      <c r="Q15" s="55"/>
      <c r="R15" s="55"/>
      <c r="S15" s="21">
        <v>52420</v>
      </c>
      <c r="T15" s="21"/>
      <c r="U15" s="21">
        <v>237700</v>
      </c>
      <c r="V15" s="21">
        <v>1640</v>
      </c>
      <c r="W15" s="21">
        <v>120</v>
      </c>
      <c r="X15" s="21">
        <v>1540</v>
      </c>
      <c r="Y15" s="21">
        <v>0</v>
      </c>
      <c r="Z15" s="55"/>
      <c r="AA15" s="21">
        <v>0</v>
      </c>
      <c r="AB15" s="55"/>
      <c r="AC15" s="55"/>
      <c r="AD15" s="21">
        <v>3900</v>
      </c>
      <c r="AE15" s="21">
        <v>1140</v>
      </c>
      <c r="AF15" s="21">
        <v>11200</v>
      </c>
      <c r="AG15" s="21">
        <v>1220</v>
      </c>
      <c r="AH15" s="21">
        <v>1660</v>
      </c>
      <c r="AI15" s="55"/>
      <c r="AJ15" s="55"/>
      <c r="AK15" s="21">
        <v>6720</v>
      </c>
      <c r="AL15" s="55"/>
      <c r="AM15" s="55"/>
      <c r="AN15" s="55"/>
      <c r="AO15" s="21">
        <v>11060</v>
      </c>
      <c r="AP15" s="61">
        <f t="shared" si="3"/>
        <v>491180</v>
      </c>
      <c r="AQ15" s="38">
        <f t="shared" si="1"/>
        <v>0.7964133994876285</v>
      </c>
      <c r="AR15" s="43">
        <f t="shared" si="2"/>
        <v>616740</v>
      </c>
    </row>
    <row r="16" spans="1:44" ht="12.75">
      <c r="A16" s="16" t="s">
        <v>9</v>
      </c>
      <c r="B16" s="21">
        <v>123830</v>
      </c>
      <c r="C16" s="53">
        <f t="shared" si="0"/>
        <v>123830</v>
      </c>
      <c r="D16" s="21">
        <v>28360</v>
      </c>
      <c r="E16" s="21">
        <v>0</v>
      </c>
      <c r="F16" s="55"/>
      <c r="G16" s="55"/>
      <c r="H16" s="21">
        <v>89900</v>
      </c>
      <c r="I16" s="21">
        <v>58140</v>
      </c>
      <c r="J16" s="55"/>
      <c r="K16" s="21"/>
      <c r="L16" s="21"/>
      <c r="M16" s="55"/>
      <c r="N16" s="55"/>
      <c r="O16" s="55"/>
      <c r="P16" s="55"/>
      <c r="Q16" s="55"/>
      <c r="R16" s="55"/>
      <c r="S16" s="21">
        <v>40840</v>
      </c>
      <c r="T16" s="21"/>
      <c r="U16" s="21">
        <v>250240</v>
      </c>
      <c r="V16" s="21">
        <v>1320</v>
      </c>
      <c r="W16" s="21">
        <v>0</v>
      </c>
      <c r="X16" s="21">
        <v>1320</v>
      </c>
      <c r="Y16" s="21">
        <v>0</v>
      </c>
      <c r="Z16" s="55"/>
      <c r="AA16" s="21">
        <v>0</v>
      </c>
      <c r="AB16" s="55"/>
      <c r="AC16" s="55"/>
      <c r="AD16" s="21">
        <v>1000</v>
      </c>
      <c r="AE16" s="21">
        <v>180</v>
      </c>
      <c r="AF16" s="21">
        <v>11680</v>
      </c>
      <c r="AG16" s="21">
        <v>1980</v>
      </c>
      <c r="AH16" s="21"/>
      <c r="AI16" s="55"/>
      <c r="AJ16" s="55"/>
      <c r="AK16" s="21">
        <v>0</v>
      </c>
      <c r="AL16" s="55"/>
      <c r="AM16" s="55"/>
      <c r="AN16" s="55"/>
      <c r="AO16" s="21">
        <v>9300</v>
      </c>
      <c r="AP16" s="61">
        <f t="shared" si="3"/>
        <v>494260</v>
      </c>
      <c r="AQ16" s="38">
        <f t="shared" si="1"/>
        <v>0.7996570078791114</v>
      </c>
      <c r="AR16" s="43">
        <f t="shared" si="2"/>
        <v>618090</v>
      </c>
    </row>
    <row r="17" spans="1:44" ht="12.75">
      <c r="A17" s="16" t="s">
        <v>10</v>
      </c>
      <c r="B17" s="21">
        <v>124740</v>
      </c>
      <c r="C17" s="53">
        <f t="shared" si="0"/>
        <v>124740</v>
      </c>
      <c r="D17" s="21">
        <v>7200</v>
      </c>
      <c r="E17" s="21">
        <v>56320</v>
      </c>
      <c r="F17" s="64"/>
      <c r="G17" s="55"/>
      <c r="H17" s="21">
        <v>20800</v>
      </c>
      <c r="I17" s="21">
        <v>73580</v>
      </c>
      <c r="J17" s="55"/>
      <c r="K17" s="21"/>
      <c r="L17" s="21"/>
      <c r="M17" s="55"/>
      <c r="N17" s="55"/>
      <c r="O17" s="55"/>
      <c r="P17" s="55"/>
      <c r="Q17" s="55"/>
      <c r="R17" s="55">
        <v>320</v>
      </c>
      <c r="S17" s="21">
        <v>77400</v>
      </c>
      <c r="T17" s="21"/>
      <c r="U17" s="21">
        <v>220440</v>
      </c>
      <c r="V17" s="21">
        <v>1260</v>
      </c>
      <c r="W17" s="21">
        <v>0</v>
      </c>
      <c r="X17" s="21">
        <v>3180</v>
      </c>
      <c r="Y17" s="21">
        <v>0</v>
      </c>
      <c r="Z17" s="55"/>
      <c r="AA17" s="21">
        <v>40</v>
      </c>
      <c r="AB17" s="55"/>
      <c r="AC17" s="55"/>
      <c r="AD17" s="21">
        <v>4000</v>
      </c>
      <c r="AE17" s="21">
        <v>500</v>
      </c>
      <c r="AF17" s="21">
        <v>6200</v>
      </c>
      <c r="AG17" s="21">
        <v>800</v>
      </c>
      <c r="AH17" s="21">
        <v>1000</v>
      </c>
      <c r="AI17" s="55"/>
      <c r="AJ17" s="55"/>
      <c r="AK17" s="21">
        <v>1540</v>
      </c>
      <c r="AL17" s="55"/>
      <c r="AM17" s="55"/>
      <c r="AN17" s="55"/>
      <c r="AO17" s="21">
        <v>0</v>
      </c>
      <c r="AP17" s="61">
        <f t="shared" si="3"/>
        <v>474580</v>
      </c>
      <c r="AQ17" s="38">
        <f t="shared" si="1"/>
        <v>0.7918641126610159</v>
      </c>
      <c r="AR17" s="43">
        <f t="shared" si="2"/>
        <v>599320</v>
      </c>
    </row>
    <row r="18" spans="1:44" ht="12.75">
      <c r="A18" s="16" t="s">
        <v>11</v>
      </c>
      <c r="B18" s="21">
        <v>122820</v>
      </c>
      <c r="C18" s="53">
        <f t="shared" si="0"/>
        <v>122820</v>
      </c>
      <c r="D18" s="21">
        <v>0</v>
      </c>
      <c r="E18" s="21">
        <v>45660</v>
      </c>
      <c r="F18" s="55"/>
      <c r="G18" s="55"/>
      <c r="H18" s="21">
        <v>11080</v>
      </c>
      <c r="I18" s="21">
        <v>25260</v>
      </c>
      <c r="J18" s="55"/>
      <c r="K18" s="21"/>
      <c r="L18" s="21"/>
      <c r="M18" s="55"/>
      <c r="N18" s="55"/>
      <c r="O18" s="55"/>
      <c r="P18" s="55"/>
      <c r="Q18" s="55"/>
      <c r="R18" s="55"/>
      <c r="S18" s="21">
        <v>76160</v>
      </c>
      <c r="T18" s="21"/>
      <c r="U18" s="21">
        <v>237520</v>
      </c>
      <c r="V18" s="21">
        <v>900</v>
      </c>
      <c r="W18" s="21">
        <v>0</v>
      </c>
      <c r="X18" s="21">
        <v>0</v>
      </c>
      <c r="Y18" s="21">
        <v>0</v>
      </c>
      <c r="Z18" s="55"/>
      <c r="AA18" s="21">
        <v>0</v>
      </c>
      <c r="AB18" s="55"/>
      <c r="AC18" s="55"/>
      <c r="AD18" s="21">
        <v>4180</v>
      </c>
      <c r="AE18" s="21"/>
      <c r="AF18" s="21">
        <v>7660</v>
      </c>
      <c r="AG18" s="21">
        <v>2960</v>
      </c>
      <c r="AH18" s="21"/>
      <c r="AI18" s="55"/>
      <c r="AJ18" s="55"/>
      <c r="AK18" s="21">
        <v>1420</v>
      </c>
      <c r="AL18" s="55"/>
      <c r="AM18" s="55"/>
      <c r="AN18" s="55"/>
      <c r="AO18" s="21">
        <v>5960</v>
      </c>
      <c r="AP18" s="61">
        <f t="shared" si="3"/>
        <v>418760</v>
      </c>
      <c r="AQ18" s="38">
        <f t="shared" si="1"/>
        <v>0.7732190996713321</v>
      </c>
      <c r="AR18" s="43">
        <f t="shared" si="2"/>
        <v>541580</v>
      </c>
    </row>
    <row r="19" spans="1:44" ht="12.75">
      <c r="A19" s="16" t="s">
        <v>12</v>
      </c>
      <c r="B19" s="21">
        <v>127680</v>
      </c>
      <c r="C19" s="53">
        <f t="shared" si="0"/>
        <v>127680</v>
      </c>
      <c r="D19" s="21">
        <v>14620</v>
      </c>
      <c r="E19" s="21">
        <v>72040</v>
      </c>
      <c r="F19" s="55"/>
      <c r="G19" s="55"/>
      <c r="H19" s="21"/>
      <c r="I19" s="21">
        <v>40080</v>
      </c>
      <c r="J19" s="55"/>
      <c r="K19" s="21"/>
      <c r="L19" s="21"/>
      <c r="M19" s="55"/>
      <c r="N19" s="55"/>
      <c r="O19" s="55"/>
      <c r="P19" s="64">
        <v>2780</v>
      </c>
      <c r="R19" s="55"/>
      <c r="S19" s="21">
        <v>67600</v>
      </c>
      <c r="T19" s="21"/>
      <c r="U19" s="21">
        <v>224240</v>
      </c>
      <c r="V19" s="21">
        <v>1780</v>
      </c>
      <c r="W19" s="21">
        <v>0</v>
      </c>
      <c r="X19" s="21">
        <v>1340</v>
      </c>
      <c r="Y19" s="21">
        <v>0</v>
      </c>
      <c r="Z19" s="55"/>
      <c r="AA19" s="21">
        <v>0</v>
      </c>
      <c r="AB19" s="55"/>
      <c r="AC19" s="55"/>
      <c r="AD19" s="21">
        <v>3900</v>
      </c>
      <c r="AE19" s="21"/>
      <c r="AF19" s="21">
        <v>11540</v>
      </c>
      <c r="AG19" s="21">
        <v>1760</v>
      </c>
      <c r="AH19" s="21"/>
      <c r="AI19" s="55"/>
      <c r="AJ19" s="55"/>
      <c r="AK19" s="21">
        <v>1600</v>
      </c>
      <c r="AL19" s="55"/>
      <c r="AM19" s="55"/>
      <c r="AN19" s="55"/>
      <c r="AO19" s="21">
        <v>9700</v>
      </c>
      <c r="AP19" s="61">
        <f t="shared" si="3"/>
        <v>452980</v>
      </c>
      <c r="AQ19" s="38">
        <f t="shared" si="1"/>
        <v>0.7801122860193573</v>
      </c>
      <c r="AR19" s="43">
        <f t="shared" si="2"/>
        <v>580660</v>
      </c>
    </row>
    <row r="20" spans="1:44" ht="12.75">
      <c r="A20" s="16" t="s">
        <v>13</v>
      </c>
      <c r="B20" s="21">
        <v>151540</v>
      </c>
      <c r="C20" s="53">
        <f t="shared" si="0"/>
        <v>151540</v>
      </c>
      <c r="D20" s="21">
        <v>6620</v>
      </c>
      <c r="E20" s="21">
        <v>72150</v>
      </c>
      <c r="F20" s="55"/>
      <c r="G20" s="55"/>
      <c r="H20" s="21"/>
      <c r="I20" s="21">
        <v>63080</v>
      </c>
      <c r="J20" s="55"/>
      <c r="K20" s="21"/>
      <c r="L20" s="21"/>
      <c r="M20" s="55"/>
      <c r="N20" s="55"/>
      <c r="O20" s="55"/>
      <c r="P20" s="55"/>
      <c r="Q20" s="55"/>
      <c r="R20" s="55"/>
      <c r="S20" s="21">
        <v>74400</v>
      </c>
      <c r="T20" s="21"/>
      <c r="U20" s="21">
        <v>241200</v>
      </c>
      <c r="V20" s="21">
        <v>1680</v>
      </c>
      <c r="W20" s="21">
        <v>0</v>
      </c>
      <c r="X20" s="21">
        <v>0</v>
      </c>
      <c r="Y20" s="21">
        <v>0</v>
      </c>
      <c r="Z20" s="55"/>
      <c r="AA20" s="21">
        <v>100</v>
      </c>
      <c r="AB20" s="55"/>
      <c r="AC20" s="55"/>
      <c r="AD20" s="21"/>
      <c r="AE20" s="21"/>
      <c r="AF20" s="21">
        <v>3620</v>
      </c>
      <c r="AG20" s="21">
        <v>2940</v>
      </c>
      <c r="AH20" s="21"/>
      <c r="AI20" s="55"/>
      <c r="AJ20" s="55"/>
      <c r="AK20" s="21">
        <v>4820</v>
      </c>
      <c r="AL20" s="55"/>
      <c r="AM20" s="55"/>
      <c r="AN20" s="55"/>
      <c r="AO20" s="21">
        <v>8140</v>
      </c>
      <c r="AP20" s="61">
        <f t="shared" si="3"/>
        <v>478750</v>
      </c>
      <c r="AQ20" s="38">
        <f t="shared" si="1"/>
        <v>0.7595709911310666</v>
      </c>
      <c r="AR20" s="43">
        <f t="shared" si="2"/>
        <v>630290</v>
      </c>
    </row>
    <row r="21" spans="1:44" ht="12.75">
      <c r="A21" s="16"/>
      <c r="B21" s="21"/>
      <c r="C21" s="54"/>
      <c r="D21" s="21"/>
      <c r="E21" s="21"/>
      <c r="F21" s="55"/>
      <c r="G21" s="55"/>
      <c r="H21" s="21"/>
      <c r="I21" s="31"/>
      <c r="J21" s="55"/>
      <c r="K21" s="21"/>
      <c r="L21" s="21"/>
      <c r="M21" s="55"/>
      <c r="N21" s="55"/>
      <c r="O21" s="55"/>
      <c r="P21" s="55"/>
      <c r="Q21" s="55"/>
      <c r="R21" s="55"/>
      <c r="S21" s="32"/>
      <c r="T21" s="32"/>
      <c r="U21" s="31"/>
      <c r="V21" s="31"/>
      <c r="W21" s="21"/>
      <c r="X21" s="31"/>
      <c r="Y21" s="21"/>
      <c r="Z21" s="55"/>
      <c r="AA21" s="26"/>
      <c r="AB21" s="55"/>
      <c r="AC21" s="55"/>
      <c r="AD21" s="21"/>
      <c r="AE21" s="21"/>
      <c r="AF21" s="21"/>
      <c r="AG21" s="21"/>
      <c r="AH21" s="21"/>
      <c r="AI21" s="55"/>
      <c r="AJ21" s="55"/>
      <c r="AK21" s="21"/>
      <c r="AL21" s="55"/>
      <c r="AM21" s="55"/>
      <c r="AN21" s="55"/>
      <c r="AO21" s="21"/>
      <c r="AP21" s="62"/>
      <c r="AQ21" s="39"/>
      <c r="AR21" s="41"/>
    </row>
    <row r="22" spans="1:44" ht="13.5" thickBot="1">
      <c r="A22" s="20" t="s">
        <v>19</v>
      </c>
      <c r="B22" s="21">
        <f>SUM(B9:B20)</f>
        <v>1528540</v>
      </c>
      <c r="C22" s="53">
        <f>B22</f>
        <v>1528540</v>
      </c>
      <c r="D22" s="21">
        <f>SUM(D9:D21)</f>
        <v>190650</v>
      </c>
      <c r="E22" s="21">
        <f aca="true" t="shared" si="4" ref="E22:AO22">SUM(E9:E21)</f>
        <v>246170</v>
      </c>
      <c r="F22" s="21">
        <f t="shared" si="4"/>
        <v>0</v>
      </c>
      <c r="G22" s="21">
        <f t="shared" si="4"/>
        <v>0</v>
      </c>
      <c r="H22" s="21">
        <f t="shared" si="4"/>
        <v>609020</v>
      </c>
      <c r="I22" s="21">
        <f t="shared" si="4"/>
        <v>586800</v>
      </c>
      <c r="J22" s="21">
        <f t="shared" si="4"/>
        <v>0</v>
      </c>
      <c r="K22" s="21">
        <f t="shared" si="4"/>
        <v>3840</v>
      </c>
      <c r="L22" s="21">
        <f t="shared" si="4"/>
        <v>3780</v>
      </c>
      <c r="M22" s="21">
        <f t="shared" si="4"/>
        <v>0</v>
      </c>
      <c r="N22" s="21">
        <f t="shared" si="4"/>
        <v>0</v>
      </c>
      <c r="O22" s="21">
        <f t="shared" si="4"/>
        <v>0</v>
      </c>
      <c r="P22" s="21">
        <f t="shared" si="4"/>
        <v>6560</v>
      </c>
      <c r="Q22" s="21">
        <f t="shared" si="4"/>
        <v>0</v>
      </c>
      <c r="R22" s="21">
        <f t="shared" si="4"/>
        <v>580</v>
      </c>
      <c r="S22" s="21">
        <f t="shared" si="4"/>
        <v>686780</v>
      </c>
      <c r="T22" s="21"/>
      <c r="U22" s="21">
        <f t="shared" si="4"/>
        <v>2785880</v>
      </c>
      <c r="V22" s="21">
        <f t="shared" si="4"/>
        <v>15420</v>
      </c>
      <c r="W22" s="21">
        <f t="shared" si="4"/>
        <v>120</v>
      </c>
      <c r="X22" s="21">
        <f t="shared" si="4"/>
        <v>11640</v>
      </c>
      <c r="Y22" s="21">
        <f t="shared" si="4"/>
        <v>0</v>
      </c>
      <c r="Z22" s="21">
        <f t="shared" si="4"/>
        <v>0</v>
      </c>
      <c r="AA22" s="21">
        <f t="shared" si="4"/>
        <v>140</v>
      </c>
      <c r="AB22" s="21">
        <f t="shared" si="4"/>
        <v>0</v>
      </c>
      <c r="AC22" s="21">
        <f t="shared" si="4"/>
        <v>0</v>
      </c>
      <c r="AD22" s="21">
        <f t="shared" si="4"/>
        <v>30960</v>
      </c>
      <c r="AE22" s="21">
        <f t="shared" si="4"/>
        <v>6140</v>
      </c>
      <c r="AF22" s="21">
        <f t="shared" si="4"/>
        <v>87100</v>
      </c>
      <c r="AG22" s="21">
        <f t="shared" si="4"/>
        <v>16420</v>
      </c>
      <c r="AH22" s="21">
        <f t="shared" si="4"/>
        <v>4260</v>
      </c>
      <c r="AI22" s="21">
        <f t="shared" si="4"/>
        <v>0</v>
      </c>
      <c r="AJ22" s="21">
        <f t="shared" si="4"/>
        <v>0</v>
      </c>
      <c r="AK22" s="21">
        <f t="shared" si="4"/>
        <v>22380</v>
      </c>
      <c r="AL22" s="21">
        <f t="shared" si="4"/>
        <v>0</v>
      </c>
      <c r="AM22" s="21">
        <f t="shared" si="4"/>
        <v>0</v>
      </c>
      <c r="AN22" s="21"/>
      <c r="AO22" s="21">
        <f t="shared" si="4"/>
        <v>77300</v>
      </c>
      <c r="AP22" s="63">
        <f>SUM(AP9:AP20)</f>
        <v>5391940</v>
      </c>
      <c r="AQ22" s="40">
        <f>AP22/(C22+AP22)</f>
        <v>0.7791280373615703</v>
      </c>
      <c r="AR22" s="44">
        <f>C22+AP22</f>
        <v>6920480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22"/>
  <sheetViews>
    <sheetView zoomScale="90" zoomScaleNormal="90" zoomScalePageLayoutView="0" workbookViewId="0" topLeftCell="N1">
      <selection activeCell="AG9" sqref="AG9"/>
    </sheetView>
  </sheetViews>
  <sheetFormatPr defaultColWidth="9.140625" defaultRowHeight="12.75"/>
  <cols>
    <col min="1" max="1" width="14.140625" style="0" customWidth="1"/>
    <col min="2" max="2" width="21.00390625" style="0" bestFit="1" customWidth="1"/>
    <col min="3" max="3" width="9.57421875" style="0" bestFit="1" customWidth="1"/>
    <col min="5" max="5" width="8.7109375" style="0" customWidth="1"/>
    <col min="6" max="6" width="10.00390625" style="0" customWidth="1"/>
    <col min="8" max="8" width="8.421875" style="0" bestFit="1" customWidth="1"/>
    <col min="10" max="10" width="10.421875" style="0" customWidth="1"/>
    <col min="11" max="11" width="10.8515625" style="0" customWidth="1"/>
    <col min="12" max="12" width="9.7109375" style="0" customWidth="1"/>
    <col min="13" max="13" width="9.57421875" style="0" customWidth="1"/>
    <col min="14" max="14" width="11.00390625" style="0" bestFit="1" customWidth="1"/>
    <col min="15" max="15" width="8.57421875" style="0" bestFit="1" customWidth="1"/>
    <col min="16" max="16" width="10.8515625" style="0" customWidth="1"/>
    <col min="17" max="17" width="10.28125" style="0" customWidth="1"/>
    <col min="18" max="18" width="9.28125" style="0" customWidth="1"/>
    <col min="19" max="20" width="11.00390625" style="0" customWidth="1"/>
    <col min="21" max="21" width="7.28125" style="0" bestFit="1" customWidth="1"/>
    <col min="22" max="22" width="9.7109375" style="0" customWidth="1"/>
    <col min="23" max="23" width="8.8515625" style="0" customWidth="1"/>
    <col min="24" max="24" width="11.421875" style="0" customWidth="1"/>
    <col min="25" max="26" width="10.7109375" style="0" customWidth="1"/>
    <col min="27" max="27" width="10.00390625" style="0" customWidth="1"/>
    <col min="28" max="28" width="9.00390625" style="0" bestFit="1" customWidth="1"/>
    <col min="29" max="29" width="9.00390625" style="0" customWidth="1"/>
    <col min="31" max="31" width="11.8515625" style="0" customWidth="1"/>
    <col min="35" max="35" width="10.00390625" style="0" customWidth="1"/>
  </cols>
  <sheetData>
    <row r="1" spans="1:29" ht="33">
      <c r="A1" s="2"/>
      <c r="B1" s="3" t="s">
        <v>15</v>
      </c>
      <c r="C1" s="4">
        <v>6.04</v>
      </c>
      <c r="D1" s="5"/>
      <c r="E1" s="56" t="s">
        <v>77</v>
      </c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.75">
      <c r="A2" s="7"/>
      <c r="B2" s="8" t="s">
        <v>0</v>
      </c>
      <c r="C2" s="9">
        <v>5193</v>
      </c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2.75">
      <c r="A3" s="7"/>
      <c r="B3" s="10" t="s">
        <v>34</v>
      </c>
      <c r="C3" s="30" t="e">
        <f>C4/C2</f>
        <v>#REF!</v>
      </c>
      <c r="D3" s="5"/>
      <c r="E3" s="5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2.75">
      <c r="A4" s="7"/>
      <c r="B4" s="10" t="s">
        <v>16</v>
      </c>
      <c r="C4" s="9" t="e">
        <f>D21+#REF!</f>
        <v>#REF!</v>
      </c>
      <c r="D4" s="5"/>
      <c r="E4" s="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2.75">
      <c r="A5" s="7"/>
      <c r="B5" s="10" t="s">
        <v>22</v>
      </c>
      <c r="C5" s="9">
        <f>D21</f>
        <v>0</v>
      </c>
      <c r="D5" s="5"/>
      <c r="E5" s="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2.75">
      <c r="A6" s="7"/>
      <c r="B6" s="10" t="s">
        <v>17</v>
      </c>
      <c r="C6" s="9" t="e">
        <f>#REF!</f>
        <v>#REF!</v>
      </c>
      <c r="D6" s="5"/>
      <c r="E6" s="5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3.5" thickBot="1">
      <c r="A7" s="7"/>
      <c r="B7" s="11" t="s">
        <v>1</v>
      </c>
      <c r="C7" s="12" t="e">
        <f>C6/C4</f>
        <v>#REF!</v>
      </c>
      <c r="D7" s="5"/>
      <c r="E7" s="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44" ht="48">
      <c r="A8" s="6" t="s">
        <v>35</v>
      </c>
      <c r="B8" s="13" t="s">
        <v>31</v>
      </c>
      <c r="C8" s="14" t="s">
        <v>18</v>
      </c>
      <c r="D8" s="28" t="s">
        <v>46</v>
      </c>
      <c r="E8" s="28" t="s">
        <v>47</v>
      </c>
      <c r="F8" s="28" t="s">
        <v>38</v>
      </c>
      <c r="G8" s="28" t="s">
        <v>73</v>
      </c>
      <c r="H8" s="28" t="s">
        <v>49</v>
      </c>
      <c r="I8" s="28" t="s">
        <v>50</v>
      </c>
      <c r="J8" s="28" t="s">
        <v>40</v>
      </c>
      <c r="K8" s="28" t="s">
        <v>48</v>
      </c>
      <c r="L8" s="28" t="s">
        <v>76</v>
      </c>
      <c r="M8" s="28" t="s">
        <v>41</v>
      </c>
      <c r="N8" s="28" t="s">
        <v>44</v>
      </c>
      <c r="O8" s="28" t="s">
        <v>68</v>
      </c>
      <c r="P8" s="28" t="s">
        <v>42</v>
      </c>
      <c r="Q8" s="28" t="s">
        <v>43</v>
      </c>
      <c r="R8" s="28" t="s">
        <v>45</v>
      </c>
      <c r="S8" s="28" t="s">
        <v>51</v>
      </c>
      <c r="T8" s="28" t="s">
        <v>82</v>
      </c>
      <c r="U8" s="28" t="s">
        <v>52</v>
      </c>
      <c r="V8" s="28" t="s">
        <v>54</v>
      </c>
      <c r="W8" s="28" t="s">
        <v>69</v>
      </c>
      <c r="X8" s="28" t="s">
        <v>55</v>
      </c>
      <c r="Y8" s="28" t="s">
        <v>56</v>
      </c>
      <c r="Z8" s="29" t="s">
        <v>72</v>
      </c>
      <c r="AA8" s="28" t="s">
        <v>57</v>
      </c>
      <c r="AB8" s="28" t="s">
        <v>60</v>
      </c>
      <c r="AC8" s="28" t="s">
        <v>61</v>
      </c>
      <c r="AD8" s="28" t="s">
        <v>58</v>
      </c>
      <c r="AE8" s="28" t="s">
        <v>59</v>
      </c>
      <c r="AF8" s="28" t="s">
        <v>67</v>
      </c>
      <c r="AG8" s="28" t="s">
        <v>62</v>
      </c>
      <c r="AH8" s="29" t="s">
        <v>63</v>
      </c>
      <c r="AI8" s="28" t="s">
        <v>53</v>
      </c>
      <c r="AJ8" s="29" t="s">
        <v>64</v>
      </c>
      <c r="AK8" s="29" t="s">
        <v>65</v>
      </c>
      <c r="AL8" s="29" t="s">
        <v>37</v>
      </c>
      <c r="AM8" s="52" t="s">
        <v>78</v>
      </c>
      <c r="AN8" s="28" t="s">
        <v>86</v>
      </c>
      <c r="AO8" s="49" t="s">
        <v>66</v>
      </c>
      <c r="AP8" s="15" t="s">
        <v>20</v>
      </c>
      <c r="AQ8" s="37" t="s">
        <v>14</v>
      </c>
      <c r="AR8" s="42" t="s">
        <v>30</v>
      </c>
    </row>
    <row r="9" spans="1:44" ht="12.75">
      <c r="A9" s="16" t="s">
        <v>2</v>
      </c>
      <c r="B9" s="21">
        <v>33460</v>
      </c>
      <c r="C9" s="53">
        <f aca="true" t="shared" si="0" ref="C9:C20">B9</f>
        <v>33460</v>
      </c>
      <c r="D9" s="21">
        <v>1200</v>
      </c>
      <c r="E9" s="55"/>
      <c r="F9" s="55"/>
      <c r="G9" s="55"/>
      <c r="H9" s="21">
        <v>16820</v>
      </c>
      <c r="I9" s="21">
        <v>8100</v>
      </c>
      <c r="J9" s="55"/>
      <c r="K9" s="55"/>
      <c r="L9" s="55"/>
      <c r="M9" s="64"/>
      <c r="N9" s="55"/>
      <c r="O9" s="55"/>
      <c r="P9" s="21">
        <v>15880</v>
      </c>
      <c r="Q9" s="55"/>
      <c r="R9" s="55"/>
      <c r="S9" s="21">
        <v>12860</v>
      </c>
      <c r="T9" s="21"/>
      <c r="U9" s="21">
        <v>48340</v>
      </c>
      <c r="V9" s="55"/>
      <c r="W9" s="55"/>
      <c r="X9" s="21">
        <v>16</v>
      </c>
      <c r="Y9" s="55"/>
      <c r="Z9" s="55"/>
      <c r="AA9" s="21">
        <v>16</v>
      </c>
      <c r="AB9" s="55"/>
      <c r="AC9" s="21">
        <v>9</v>
      </c>
      <c r="AD9" s="55"/>
      <c r="AE9" s="21">
        <v>0</v>
      </c>
      <c r="AF9" s="21">
        <v>12540</v>
      </c>
      <c r="AG9" s="21">
        <v>1120</v>
      </c>
      <c r="AH9" s="55"/>
      <c r="AI9" s="55"/>
      <c r="AJ9" s="21">
        <v>0</v>
      </c>
      <c r="AK9" s="21">
        <v>8000</v>
      </c>
      <c r="AL9" s="21">
        <v>327</v>
      </c>
      <c r="AM9" s="21">
        <v>23</v>
      </c>
      <c r="AN9" s="21"/>
      <c r="AO9" s="21">
        <v>4580</v>
      </c>
      <c r="AP9" s="61">
        <f>SUM(D9:AO9)</f>
        <v>129831</v>
      </c>
      <c r="AQ9" s="38">
        <f aca="true" t="shared" si="1" ref="AQ9:AQ20">AP9/(C9+AP9)</f>
        <v>0.7950897477509477</v>
      </c>
      <c r="AR9" s="43">
        <f aca="true" t="shared" si="2" ref="AR9:AR20">C9+AP9</f>
        <v>163291</v>
      </c>
    </row>
    <row r="10" spans="1:44" ht="12.75">
      <c r="A10" s="16" t="s">
        <v>3</v>
      </c>
      <c r="B10" s="21">
        <v>42200</v>
      </c>
      <c r="C10" s="53">
        <f t="shared" si="0"/>
        <v>42200</v>
      </c>
      <c r="D10" s="21">
        <v>0</v>
      </c>
      <c r="E10" s="55"/>
      <c r="F10" s="55"/>
      <c r="G10" s="55"/>
      <c r="H10" s="21">
        <v>13140</v>
      </c>
      <c r="I10" s="21">
        <v>7100</v>
      </c>
      <c r="J10" s="55"/>
      <c r="K10" s="55"/>
      <c r="L10" s="55"/>
      <c r="M10" s="55"/>
      <c r="N10" s="55"/>
      <c r="O10" s="55"/>
      <c r="P10" s="21">
        <v>0</v>
      </c>
      <c r="Q10" s="55"/>
      <c r="R10" s="55"/>
      <c r="S10" s="21">
        <v>12660</v>
      </c>
      <c r="T10" s="21"/>
      <c r="U10" s="21">
        <v>47840</v>
      </c>
      <c r="V10" s="55"/>
      <c r="W10" s="55"/>
      <c r="X10" s="21">
        <v>23</v>
      </c>
      <c r="Y10" s="55"/>
      <c r="Z10" s="55"/>
      <c r="AA10" s="21">
        <v>0</v>
      </c>
      <c r="AB10" s="55"/>
      <c r="AC10" s="21">
        <v>7</v>
      </c>
      <c r="AD10" s="55"/>
      <c r="AE10" s="21">
        <v>0</v>
      </c>
      <c r="AF10" s="21">
        <v>8300</v>
      </c>
      <c r="AG10" s="21">
        <v>1680</v>
      </c>
      <c r="AH10" s="55"/>
      <c r="AI10" s="55"/>
      <c r="AJ10" s="21">
        <v>0</v>
      </c>
      <c r="AK10" s="21">
        <v>8160</v>
      </c>
      <c r="AL10" s="21">
        <v>327</v>
      </c>
      <c r="AM10" s="21">
        <v>0</v>
      </c>
      <c r="AN10" s="21"/>
      <c r="AO10" s="21">
        <v>3420</v>
      </c>
      <c r="AP10" s="61">
        <f aca="true" t="shared" si="3" ref="AP10:AP20">SUM(D10:AO10)</f>
        <v>102657</v>
      </c>
      <c r="AQ10" s="38">
        <f t="shared" si="1"/>
        <v>0.7086782136866012</v>
      </c>
      <c r="AR10" s="43">
        <f t="shared" si="2"/>
        <v>144857</v>
      </c>
    </row>
    <row r="11" spans="1:44" ht="12.75">
      <c r="A11" s="16" t="s">
        <v>4</v>
      </c>
      <c r="B11" s="21">
        <v>18780</v>
      </c>
      <c r="C11" s="53">
        <f t="shared" si="0"/>
        <v>18780</v>
      </c>
      <c r="D11" s="21">
        <v>2140</v>
      </c>
      <c r="E11" s="55"/>
      <c r="F11" s="55"/>
      <c r="G11" s="55"/>
      <c r="H11" s="21">
        <v>13220</v>
      </c>
      <c r="I11" s="21">
        <v>8120</v>
      </c>
      <c r="J11" s="55"/>
      <c r="K11" s="55"/>
      <c r="L11" s="55"/>
      <c r="M11" s="64"/>
      <c r="N11" s="64"/>
      <c r="O11" s="64"/>
      <c r="P11" s="21">
        <v>23580</v>
      </c>
      <c r="Q11" s="64"/>
      <c r="R11" s="64"/>
      <c r="S11" s="21">
        <v>16260</v>
      </c>
      <c r="T11" s="21"/>
      <c r="U11" s="21">
        <v>60040</v>
      </c>
      <c r="V11" s="55"/>
      <c r="W11" s="55"/>
      <c r="X11" s="21">
        <v>1620</v>
      </c>
      <c r="Y11" s="55"/>
      <c r="Z11" s="55"/>
      <c r="AA11" s="21">
        <v>29</v>
      </c>
      <c r="AB11" s="55"/>
      <c r="AC11" s="21">
        <v>5</v>
      </c>
      <c r="AD11" s="55"/>
      <c r="AE11" s="21">
        <v>2120</v>
      </c>
      <c r="AF11" s="21">
        <v>6180</v>
      </c>
      <c r="AG11" s="21">
        <v>0</v>
      </c>
      <c r="AH11" s="55"/>
      <c r="AI11" s="55"/>
      <c r="AJ11" s="21">
        <v>8260</v>
      </c>
      <c r="AK11" s="21">
        <v>8080</v>
      </c>
      <c r="AL11" s="21">
        <v>487</v>
      </c>
      <c r="AM11" s="21">
        <v>12.5</v>
      </c>
      <c r="AN11" s="21"/>
      <c r="AO11" s="21">
        <v>2820</v>
      </c>
      <c r="AP11" s="61">
        <f t="shared" si="3"/>
        <v>152973.5</v>
      </c>
      <c r="AQ11" s="38">
        <f t="shared" si="1"/>
        <v>0.8906572500705954</v>
      </c>
      <c r="AR11" s="43">
        <f t="shared" si="2"/>
        <v>171753.5</v>
      </c>
    </row>
    <row r="12" spans="1:44" ht="12.75">
      <c r="A12" s="16" t="s">
        <v>5</v>
      </c>
      <c r="B12" s="21">
        <v>25860</v>
      </c>
      <c r="C12" s="53">
        <f t="shared" si="0"/>
        <v>25860</v>
      </c>
      <c r="D12" s="21">
        <v>820</v>
      </c>
      <c r="E12" s="55"/>
      <c r="F12" s="55"/>
      <c r="G12" s="55"/>
      <c r="H12" s="21">
        <v>13540</v>
      </c>
      <c r="I12" s="21">
        <v>7360</v>
      </c>
      <c r="J12" s="55"/>
      <c r="K12" s="55"/>
      <c r="L12" s="55"/>
      <c r="M12" s="55"/>
      <c r="N12" s="55"/>
      <c r="O12" s="55"/>
      <c r="P12" s="21">
        <v>9160</v>
      </c>
      <c r="Q12" s="55"/>
      <c r="R12" s="55"/>
      <c r="S12" s="21">
        <v>14920</v>
      </c>
      <c r="T12" s="21"/>
      <c r="U12" s="21">
        <v>50940</v>
      </c>
      <c r="V12" s="55"/>
      <c r="W12" s="55"/>
      <c r="X12" s="21">
        <v>1360</v>
      </c>
      <c r="Y12" s="55"/>
      <c r="Z12" s="55"/>
      <c r="AA12" s="21">
        <v>8.5</v>
      </c>
      <c r="AB12" s="55"/>
      <c r="AC12" s="21">
        <v>3.5</v>
      </c>
      <c r="AD12" s="55"/>
      <c r="AE12" s="21"/>
      <c r="AF12" s="21">
        <v>6460</v>
      </c>
      <c r="AG12" s="21">
        <v>0</v>
      </c>
      <c r="AH12" s="55"/>
      <c r="AI12" s="55"/>
      <c r="AJ12" s="21">
        <v>11640</v>
      </c>
      <c r="AK12" s="21">
        <v>6320</v>
      </c>
      <c r="AL12" s="21">
        <v>487</v>
      </c>
      <c r="AM12" s="21">
        <v>0</v>
      </c>
      <c r="AN12" s="21"/>
      <c r="AO12" s="21">
        <v>6360</v>
      </c>
      <c r="AP12" s="61">
        <f t="shared" si="3"/>
        <v>129379</v>
      </c>
      <c r="AQ12" s="38">
        <f t="shared" si="1"/>
        <v>0.8334181487899304</v>
      </c>
      <c r="AR12" s="43">
        <f t="shared" si="2"/>
        <v>155239</v>
      </c>
    </row>
    <row r="13" spans="1:44" ht="12.75">
      <c r="A13" s="16" t="s">
        <v>6</v>
      </c>
      <c r="B13" s="21">
        <v>34040</v>
      </c>
      <c r="C13" s="53">
        <f t="shared" si="0"/>
        <v>34040</v>
      </c>
      <c r="D13" s="21">
        <v>1580</v>
      </c>
      <c r="E13" s="55"/>
      <c r="F13" s="55"/>
      <c r="G13" s="55"/>
      <c r="H13" s="21">
        <v>15560</v>
      </c>
      <c r="I13" s="21">
        <v>11900</v>
      </c>
      <c r="J13" s="55"/>
      <c r="K13" s="55"/>
      <c r="L13" s="55"/>
      <c r="M13" s="55"/>
      <c r="N13" s="55"/>
      <c r="O13" s="55"/>
      <c r="P13" s="21">
        <v>20260</v>
      </c>
      <c r="Q13" s="55"/>
      <c r="R13" s="55"/>
      <c r="S13" s="21">
        <v>13660</v>
      </c>
      <c r="T13" s="21"/>
      <c r="U13" s="21">
        <v>53500</v>
      </c>
      <c r="V13" s="55"/>
      <c r="W13" s="55"/>
      <c r="X13" s="21">
        <v>0</v>
      </c>
      <c r="Y13" s="55"/>
      <c r="Z13" s="55"/>
      <c r="AA13" s="21">
        <v>14</v>
      </c>
      <c r="AB13" s="55"/>
      <c r="AC13" s="21">
        <v>5</v>
      </c>
      <c r="AD13" s="55"/>
      <c r="AE13" s="21"/>
      <c r="AF13" s="21">
        <v>10400</v>
      </c>
      <c r="AG13" s="21">
        <v>960</v>
      </c>
      <c r="AH13" s="55"/>
      <c r="AI13" s="55"/>
      <c r="AJ13" s="21">
        <v>9680</v>
      </c>
      <c r="AK13" s="21">
        <v>9440</v>
      </c>
      <c r="AL13" s="21">
        <v>487</v>
      </c>
      <c r="AM13" s="21">
        <v>0</v>
      </c>
      <c r="AN13" s="21"/>
      <c r="AO13" s="21">
        <v>2600</v>
      </c>
      <c r="AP13" s="61">
        <f t="shared" si="3"/>
        <v>150046</v>
      </c>
      <c r="AQ13" s="38">
        <f t="shared" si="1"/>
        <v>0.8150864269960779</v>
      </c>
      <c r="AR13" s="43">
        <f t="shared" si="2"/>
        <v>184086</v>
      </c>
    </row>
    <row r="14" spans="1:44" ht="12.75">
      <c r="A14" s="16" t="s">
        <v>7</v>
      </c>
      <c r="B14" s="21">
        <v>38000</v>
      </c>
      <c r="C14" s="53">
        <f t="shared" si="0"/>
        <v>38000</v>
      </c>
      <c r="D14" s="21">
        <v>0</v>
      </c>
      <c r="E14" s="55"/>
      <c r="F14" s="55"/>
      <c r="G14" s="55"/>
      <c r="H14" s="21">
        <v>16220</v>
      </c>
      <c r="I14" s="21">
        <v>7780</v>
      </c>
      <c r="J14" s="55"/>
      <c r="K14" s="55"/>
      <c r="L14" s="55"/>
      <c r="M14" s="55"/>
      <c r="N14" s="55"/>
      <c r="O14" s="55"/>
      <c r="P14" s="21">
        <v>9960</v>
      </c>
      <c r="Q14" s="55"/>
      <c r="R14" s="55"/>
      <c r="S14" s="21">
        <v>11100</v>
      </c>
      <c r="T14" s="21"/>
      <c r="U14" s="21">
        <v>50160</v>
      </c>
      <c r="V14" s="55"/>
      <c r="W14" s="55"/>
      <c r="X14" s="21">
        <v>0</v>
      </c>
      <c r="Y14" s="55"/>
      <c r="Z14" s="55"/>
      <c r="AA14" s="21">
        <v>0</v>
      </c>
      <c r="AB14" s="55"/>
      <c r="AC14" s="21">
        <v>0</v>
      </c>
      <c r="AD14" s="55"/>
      <c r="AE14" s="21"/>
      <c r="AF14" s="21">
        <v>13760</v>
      </c>
      <c r="AG14" s="21">
        <v>1440</v>
      </c>
      <c r="AH14" s="55"/>
      <c r="AI14" s="55"/>
      <c r="AJ14" s="21">
        <v>9620</v>
      </c>
      <c r="AK14" s="21">
        <v>11440</v>
      </c>
      <c r="AL14" s="21">
        <v>487</v>
      </c>
      <c r="AM14" s="21">
        <v>0</v>
      </c>
      <c r="AN14" s="21"/>
      <c r="AO14" s="21">
        <v>6200</v>
      </c>
      <c r="AP14" s="61">
        <f t="shared" si="3"/>
        <v>138167</v>
      </c>
      <c r="AQ14" s="38">
        <f t="shared" si="1"/>
        <v>0.7842955831682438</v>
      </c>
      <c r="AR14" s="43">
        <f t="shared" si="2"/>
        <v>176167</v>
      </c>
    </row>
    <row r="15" spans="1:44" ht="12.75">
      <c r="A15" s="16" t="s">
        <v>8</v>
      </c>
      <c r="B15" s="21">
        <v>28720</v>
      </c>
      <c r="C15" s="53">
        <f t="shared" si="0"/>
        <v>28720</v>
      </c>
      <c r="D15" s="21">
        <v>2940</v>
      </c>
      <c r="E15" s="55"/>
      <c r="F15" s="55"/>
      <c r="G15" s="55"/>
      <c r="H15" s="21">
        <v>17860</v>
      </c>
      <c r="I15" s="21">
        <v>8860</v>
      </c>
      <c r="J15" s="55"/>
      <c r="K15" s="55"/>
      <c r="L15" s="55"/>
      <c r="M15" s="55"/>
      <c r="N15" s="55"/>
      <c r="O15" s="55"/>
      <c r="P15" s="21">
        <v>23000</v>
      </c>
      <c r="Q15" s="55"/>
      <c r="R15" s="55"/>
      <c r="S15" s="21">
        <v>15640</v>
      </c>
      <c r="T15" s="21"/>
      <c r="U15" s="21">
        <v>57840</v>
      </c>
      <c r="V15" s="55"/>
      <c r="W15" s="55"/>
      <c r="X15" s="21">
        <v>1420</v>
      </c>
      <c r="Y15" s="55"/>
      <c r="Z15" s="55"/>
      <c r="AA15" s="21">
        <v>28</v>
      </c>
      <c r="AB15" s="55"/>
      <c r="AC15" s="21">
        <v>5</v>
      </c>
      <c r="AD15" s="55"/>
      <c r="AE15" s="21">
        <v>3300</v>
      </c>
      <c r="AF15" s="21">
        <v>21280</v>
      </c>
      <c r="AG15" s="21">
        <v>0</v>
      </c>
      <c r="AH15" s="55"/>
      <c r="AI15" s="55"/>
      <c r="AJ15" s="21">
        <v>0</v>
      </c>
      <c r="AK15" s="21">
        <v>9640</v>
      </c>
      <c r="AL15" s="21">
        <v>487</v>
      </c>
      <c r="AM15" s="21">
        <v>13.5</v>
      </c>
      <c r="AN15" s="21"/>
      <c r="AO15" s="21">
        <v>4660</v>
      </c>
      <c r="AP15" s="61">
        <f t="shared" si="3"/>
        <v>166973.5</v>
      </c>
      <c r="AQ15" s="38">
        <f t="shared" si="1"/>
        <v>0.8532398878859032</v>
      </c>
      <c r="AR15" s="43">
        <f t="shared" si="2"/>
        <v>195693.5</v>
      </c>
    </row>
    <row r="16" spans="1:44" ht="12.75">
      <c r="A16" s="16" t="s">
        <v>9</v>
      </c>
      <c r="B16" s="21">
        <v>28970</v>
      </c>
      <c r="C16" s="53">
        <f t="shared" si="0"/>
        <v>28970</v>
      </c>
      <c r="D16" s="21">
        <v>2300</v>
      </c>
      <c r="E16" s="55"/>
      <c r="F16" s="55"/>
      <c r="G16" s="55"/>
      <c r="H16" s="21">
        <v>20260</v>
      </c>
      <c r="I16" s="21">
        <v>15320</v>
      </c>
      <c r="J16" s="55"/>
      <c r="K16" s="55"/>
      <c r="L16" s="55"/>
      <c r="M16" s="55"/>
      <c r="N16" s="55"/>
      <c r="O16" s="55"/>
      <c r="P16" s="21">
        <v>24920</v>
      </c>
      <c r="Q16" s="55"/>
      <c r="R16" s="55"/>
      <c r="S16" s="21">
        <v>8680</v>
      </c>
      <c r="T16" s="21"/>
      <c r="U16" s="21">
        <v>46080</v>
      </c>
      <c r="V16" s="55"/>
      <c r="W16" s="55"/>
      <c r="X16" s="21">
        <v>0</v>
      </c>
      <c r="Y16" s="55"/>
      <c r="Z16" s="55"/>
      <c r="AA16" s="21">
        <v>0</v>
      </c>
      <c r="AB16" s="55"/>
      <c r="AC16" s="21">
        <v>0</v>
      </c>
      <c r="AD16" s="55"/>
      <c r="AE16" s="21"/>
      <c r="AF16" s="21">
        <v>19000</v>
      </c>
      <c r="AG16" s="21">
        <v>1320</v>
      </c>
      <c r="AH16" s="55"/>
      <c r="AI16" s="55"/>
      <c r="AJ16" s="21">
        <v>9020</v>
      </c>
      <c r="AK16" s="21">
        <v>9040</v>
      </c>
      <c r="AL16" s="21">
        <v>487</v>
      </c>
      <c r="AM16" s="21">
        <v>0</v>
      </c>
      <c r="AN16" s="21"/>
      <c r="AO16" s="21">
        <v>1740</v>
      </c>
      <c r="AP16" s="61">
        <f t="shared" si="3"/>
        <v>158167</v>
      </c>
      <c r="AQ16" s="38">
        <f t="shared" si="1"/>
        <v>0.8451936281975237</v>
      </c>
      <c r="AR16" s="43">
        <f t="shared" si="2"/>
        <v>187137</v>
      </c>
    </row>
    <row r="17" spans="1:44" ht="12.75">
      <c r="A17" s="16" t="s">
        <v>10</v>
      </c>
      <c r="B17" s="21">
        <v>28360</v>
      </c>
      <c r="C17" s="53">
        <f t="shared" si="0"/>
        <v>28360</v>
      </c>
      <c r="D17" s="21">
        <v>5280</v>
      </c>
      <c r="E17" s="55"/>
      <c r="F17" s="55"/>
      <c r="G17" s="55"/>
      <c r="H17" s="21">
        <v>14000</v>
      </c>
      <c r="I17" s="21">
        <v>11320</v>
      </c>
      <c r="J17" s="55"/>
      <c r="K17" s="55"/>
      <c r="L17" s="55"/>
      <c r="M17" s="55"/>
      <c r="N17" s="55"/>
      <c r="O17" s="55"/>
      <c r="P17" s="21">
        <v>11140</v>
      </c>
      <c r="Q17" s="55"/>
      <c r="R17" s="55"/>
      <c r="S17" s="21">
        <v>17280</v>
      </c>
      <c r="T17" s="21"/>
      <c r="U17" s="21">
        <v>58940</v>
      </c>
      <c r="V17" s="55"/>
      <c r="W17" s="55"/>
      <c r="X17" s="21">
        <v>0</v>
      </c>
      <c r="Y17" s="55"/>
      <c r="Z17" s="55"/>
      <c r="AA17" s="21">
        <v>21</v>
      </c>
      <c r="AB17" s="55"/>
      <c r="AC17" s="21">
        <v>4</v>
      </c>
      <c r="AD17" s="55"/>
      <c r="AE17" s="21"/>
      <c r="AF17" s="21">
        <v>17460</v>
      </c>
      <c r="AG17" s="21">
        <v>1220</v>
      </c>
      <c r="AH17" s="55"/>
      <c r="AI17" s="55"/>
      <c r="AJ17" s="21">
        <v>16020</v>
      </c>
      <c r="AK17" s="21">
        <v>8240</v>
      </c>
      <c r="AL17" s="21">
        <v>487</v>
      </c>
      <c r="AM17" s="21">
        <v>0</v>
      </c>
      <c r="AN17" s="21"/>
      <c r="AO17" s="21">
        <v>16020</v>
      </c>
      <c r="AP17" s="61">
        <f t="shared" si="3"/>
        <v>177432</v>
      </c>
      <c r="AQ17" s="38">
        <f t="shared" si="1"/>
        <v>0.8621909500855233</v>
      </c>
      <c r="AR17" s="43">
        <f t="shared" si="2"/>
        <v>205792</v>
      </c>
    </row>
    <row r="18" spans="1:44" ht="12.75">
      <c r="A18" s="16" t="s">
        <v>11</v>
      </c>
      <c r="B18" s="21">
        <v>31200</v>
      </c>
      <c r="C18" s="53">
        <f t="shared" si="0"/>
        <v>31200</v>
      </c>
      <c r="D18" s="21">
        <v>3220</v>
      </c>
      <c r="E18" s="55"/>
      <c r="F18" s="55"/>
      <c r="G18" s="55"/>
      <c r="H18" s="21">
        <v>18980</v>
      </c>
      <c r="I18" s="21">
        <v>10200</v>
      </c>
      <c r="J18" s="55"/>
      <c r="K18" s="55"/>
      <c r="L18" s="55"/>
      <c r="M18" s="55"/>
      <c r="N18" s="55"/>
      <c r="O18" s="55"/>
      <c r="P18" s="21">
        <v>17780</v>
      </c>
      <c r="Q18" s="55"/>
      <c r="R18" s="55"/>
      <c r="S18" s="21">
        <v>12900</v>
      </c>
      <c r="T18" s="21"/>
      <c r="U18" s="21">
        <v>47660</v>
      </c>
      <c r="V18" s="55"/>
      <c r="W18" s="55"/>
      <c r="X18" s="21">
        <v>960</v>
      </c>
      <c r="Y18" s="55"/>
      <c r="Z18" s="55"/>
      <c r="AA18" s="21">
        <v>0</v>
      </c>
      <c r="AB18" s="55"/>
      <c r="AC18" s="21">
        <v>0</v>
      </c>
      <c r="AD18" s="55"/>
      <c r="AE18" s="21"/>
      <c r="AF18" s="21">
        <v>15000</v>
      </c>
      <c r="AG18" s="21">
        <v>1360</v>
      </c>
      <c r="AH18" s="55"/>
      <c r="AI18" s="55"/>
      <c r="AJ18" s="21">
        <v>10360</v>
      </c>
      <c r="AK18" s="21">
        <v>6520</v>
      </c>
      <c r="AL18" s="21">
        <v>487</v>
      </c>
      <c r="AM18" s="21">
        <v>0</v>
      </c>
      <c r="AN18" s="21"/>
      <c r="AO18" s="21">
        <v>0</v>
      </c>
      <c r="AP18" s="61">
        <f t="shared" si="3"/>
        <v>145427</v>
      </c>
      <c r="AQ18" s="38">
        <f t="shared" si="1"/>
        <v>0.8233565649645864</v>
      </c>
      <c r="AR18" s="43">
        <f t="shared" si="2"/>
        <v>176627</v>
      </c>
    </row>
    <row r="19" spans="1:44" ht="12.75">
      <c r="A19" s="16" t="s">
        <v>12</v>
      </c>
      <c r="B19" s="21">
        <v>38300</v>
      </c>
      <c r="C19" s="53">
        <f t="shared" si="0"/>
        <v>38300</v>
      </c>
      <c r="D19" s="21">
        <v>2680</v>
      </c>
      <c r="E19" s="55"/>
      <c r="F19" s="55"/>
      <c r="G19" s="55"/>
      <c r="H19" s="21">
        <v>15440</v>
      </c>
      <c r="I19" s="21">
        <v>7440</v>
      </c>
      <c r="J19" s="55"/>
      <c r="K19" s="55"/>
      <c r="L19" s="55"/>
      <c r="M19" s="55"/>
      <c r="N19" s="55"/>
      <c r="O19" s="55"/>
      <c r="P19" s="21">
        <v>6140</v>
      </c>
      <c r="Q19" s="55"/>
      <c r="R19" s="55"/>
      <c r="S19" s="21">
        <v>12900</v>
      </c>
      <c r="T19" s="21"/>
      <c r="U19" s="21">
        <v>51420</v>
      </c>
      <c r="V19" s="55"/>
      <c r="W19" s="55"/>
      <c r="X19" s="21">
        <v>0</v>
      </c>
      <c r="Y19" s="55"/>
      <c r="Z19" s="55"/>
      <c r="AA19" s="21">
        <v>26</v>
      </c>
      <c r="AB19" s="55"/>
      <c r="AC19" s="21">
        <v>5</v>
      </c>
      <c r="AD19" s="55"/>
      <c r="AE19" s="21"/>
      <c r="AF19" s="21">
        <v>16880</v>
      </c>
      <c r="AG19" s="21">
        <v>2500</v>
      </c>
      <c r="AH19" s="55"/>
      <c r="AI19" s="55"/>
      <c r="AJ19" s="21">
        <v>0</v>
      </c>
      <c r="AK19" s="21">
        <v>7360</v>
      </c>
      <c r="AL19" s="21">
        <v>487</v>
      </c>
      <c r="AM19" s="21">
        <v>3</v>
      </c>
      <c r="AN19" s="21"/>
      <c r="AO19" s="21">
        <v>0</v>
      </c>
      <c r="AP19" s="61">
        <f t="shared" si="3"/>
        <v>123281</v>
      </c>
      <c r="AQ19" s="38">
        <f t="shared" si="1"/>
        <v>0.7629671805472178</v>
      </c>
      <c r="AR19" s="43">
        <f t="shared" si="2"/>
        <v>161581</v>
      </c>
    </row>
    <row r="20" spans="1:44" ht="12.75">
      <c r="A20" s="16" t="s">
        <v>13</v>
      </c>
      <c r="B20" s="21">
        <v>29290</v>
      </c>
      <c r="C20" s="53">
        <f t="shared" si="0"/>
        <v>29290</v>
      </c>
      <c r="D20" s="21">
        <v>0</v>
      </c>
      <c r="E20" s="55"/>
      <c r="F20" s="55"/>
      <c r="G20" s="55"/>
      <c r="H20" s="21">
        <v>14780</v>
      </c>
      <c r="I20" s="21">
        <v>10160</v>
      </c>
      <c r="J20" s="55"/>
      <c r="K20" s="55"/>
      <c r="L20" s="55"/>
      <c r="M20" s="55"/>
      <c r="N20" s="55"/>
      <c r="O20" s="55"/>
      <c r="P20" s="21">
        <v>35480</v>
      </c>
      <c r="Q20" s="55"/>
      <c r="R20" s="55"/>
      <c r="S20" s="21">
        <v>19780</v>
      </c>
      <c r="T20" s="21"/>
      <c r="U20" s="21">
        <v>68460</v>
      </c>
      <c r="V20" s="55"/>
      <c r="W20" s="55"/>
      <c r="X20" s="21">
        <v>0</v>
      </c>
      <c r="Y20" s="55"/>
      <c r="Z20" s="55"/>
      <c r="AA20" s="21">
        <v>0</v>
      </c>
      <c r="AB20" s="55"/>
      <c r="AC20" s="21"/>
      <c r="AD20" s="55"/>
      <c r="AE20" s="21"/>
      <c r="AF20" s="21">
        <v>23280</v>
      </c>
      <c r="AG20" s="21">
        <v>0</v>
      </c>
      <c r="AH20" s="55"/>
      <c r="AI20" s="55"/>
      <c r="AJ20" s="21">
        <v>11580</v>
      </c>
      <c r="AK20" s="21">
        <v>6880</v>
      </c>
      <c r="AL20" s="21">
        <v>487</v>
      </c>
      <c r="AM20" s="21">
        <v>0</v>
      </c>
      <c r="AN20" s="21"/>
      <c r="AO20" s="21">
        <v>2400</v>
      </c>
      <c r="AP20" s="61">
        <f t="shared" si="3"/>
        <v>193287</v>
      </c>
      <c r="AQ20" s="38">
        <f t="shared" si="1"/>
        <v>0.8684050912717846</v>
      </c>
      <c r="AR20" s="43">
        <f t="shared" si="2"/>
        <v>222577</v>
      </c>
    </row>
    <row r="21" spans="1:44" ht="12.75">
      <c r="A21" s="16"/>
      <c r="B21" s="21"/>
      <c r="C21" s="54"/>
      <c r="D21" s="21"/>
      <c r="E21" s="55"/>
      <c r="F21" s="55"/>
      <c r="G21" s="55"/>
      <c r="H21" s="21"/>
      <c r="I21" s="31"/>
      <c r="J21" s="55"/>
      <c r="K21" s="55"/>
      <c r="L21" s="55"/>
      <c r="M21" s="55"/>
      <c r="N21" s="55"/>
      <c r="O21" s="55"/>
      <c r="P21" s="26"/>
      <c r="Q21" s="55"/>
      <c r="R21" s="55"/>
      <c r="S21" s="32"/>
      <c r="T21" s="32"/>
      <c r="U21" s="31"/>
      <c r="V21" s="55"/>
      <c r="W21" s="55"/>
      <c r="X21" s="31"/>
      <c r="Y21" s="55"/>
      <c r="Z21" s="55"/>
      <c r="AA21" s="26"/>
      <c r="AB21" s="55"/>
      <c r="AC21" s="21"/>
      <c r="AD21" s="55"/>
      <c r="AE21" s="21"/>
      <c r="AF21" s="21"/>
      <c r="AG21" s="21"/>
      <c r="AH21" s="55"/>
      <c r="AI21" s="55"/>
      <c r="AJ21" s="21"/>
      <c r="AK21" s="21"/>
      <c r="AL21" s="21"/>
      <c r="AM21" s="31"/>
      <c r="AN21" s="31"/>
      <c r="AO21" s="21"/>
      <c r="AP21" s="62"/>
      <c r="AQ21" s="39"/>
      <c r="AR21" s="41"/>
    </row>
    <row r="22" spans="1:44" ht="13.5" thickBot="1">
      <c r="A22" s="20" t="s">
        <v>19</v>
      </c>
      <c r="B22" s="21">
        <f>SUM(B9:B20)</f>
        <v>377180</v>
      </c>
      <c r="C22" s="53">
        <f>B22</f>
        <v>377180</v>
      </c>
      <c r="D22" s="21">
        <f>SUM(D9:D21)</f>
        <v>22160</v>
      </c>
      <c r="E22" s="21">
        <f aca="true" t="shared" si="4" ref="E22:AO22">SUM(E9:E21)</f>
        <v>0</v>
      </c>
      <c r="F22" s="21">
        <f t="shared" si="4"/>
        <v>0</v>
      </c>
      <c r="G22" s="21">
        <f t="shared" si="4"/>
        <v>0</v>
      </c>
      <c r="H22" s="21">
        <f t="shared" si="4"/>
        <v>189820</v>
      </c>
      <c r="I22" s="21">
        <f t="shared" si="4"/>
        <v>113660</v>
      </c>
      <c r="J22" s="21">
        <f t="shared" si="4"/>
        <v>0</v>
      </c>
      <c r="K22" s="21">
        <f t="shared" si="4"/>
        <v>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 t="shared" si="4"/>
        <v>0</v>
      </c>
      <c r="P22" s="21">
        <f t="shared" si="4"/>
        <v>197300</v>
      </c>
      <c r="Q22" s="21">
        <f t="shared" si="4"/>
        <v>0</v>
      </c>
      <c r="R22" s="21">
        <f t="shared" si="4"/>
        <v>0</v>
      </c>
      <c r="S22" s="21">
        <f t="shared" si="4"/>
        <v>168640</v>
      </c>
      <c r="T22" s="21"/>
      <c r="U22" s="21">
        <f t="shared" si="4"/>
        <v>641220</v>
      </c>
      <c r="V22" s="21">
        <f t="shared" si="4"/>
        <v>0</v>
      </c>
      <c r="W22" s="21">
        <f t="shared" si="4"/>
        <v>0</v>
      </c>
      <c r="X22" s="21">
        <f t="shared" si="4"/>
        <v>5399</v>
      </c>
      <c r="Y22" s="21">
        <f t="shared" si="4"/>
        <v>0</v>
      </c>
      <c r="Z22" s="21">
        <f t="shared" si="4"/>
        <v>0</v>
      </c>
      <c r="AA22" s="21">
        <f t="shared" si="4"/>
        <v>142.5</v>
      </c>
      <c r="AB22" s="21">
        <f t="shared" si="4"/>
        <v>0</v>
      </c>
      <c r="AC22" s="21">
        <f t="shared" si="4"/>
        <v>43.5</v>
      </c>
      <c r="AD22" s="21">
        <f t="shared" si="4"/>
        <v>0</v>
      </c>
      <c r="AE22" s="21">
        <f t="shared" si="4"/>
        <v>5420</v>
      </c>
      <c r="AF22" s="21">
        <f t="shared" si="4"/>
        <v>170540</v>
      </c>
      <c r="AG22" s="21">
        <f t="shared" si="4"/>
        <v>11600</v>
      </c>
      <c r="AH22" s="21">
        <f t="shared" si="4"/>
        <v>0</v>
      </c>
      <c r="AI22" s="21">
        <f t="shared" si="4"/>
        <v>0</v>
      </c>
      <c r="AJ22" s="21">
        <f t="shared" si="4"/>
        <v>86180</v>
      </c>
      <c r="AK22" s="21">
        <f t="shared" si="4"/>
        <v>99120</v>
      </c>
      <c r="AL22" s="21">
        <f t="shared" si="4"/>
        <v>5524</v>
      </c>
      <c r="AM22" s="21">
        <f t="shared" si="4"/>
        <v>52</v>
      </c>
      <c r="AN22" s="21"/>
      <c r="AO22" s="21">
        <f t="shared" si="4"/>
        <v>50800</v>
      </c>
      <c r="AP22" s="63">
        <f>SUM(AP9:AP21)</f>
        <v>1767621</v>
      </c>
      <c r="AQ22" s="40">
        <f>AP22/(C22+AP22)</f>
        <v>0.8241421931451915</v>
      </c>
      <c r="AR22" s="44">
        <f>C22+AP22</f>
        <v>2144801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R27"/>
  <sheetViews>
    <sheetView zoomScale="90" zoomScaleNormal="90" zoomScalePageLayoutView="0" workbookViewId="0" topLeftCell="A1">
      <selection activeCell="B20" sqref="B20"/>
    </sheetView>
  </sheetViews>
  <sheetFormatPr defaultColWidth="9.140625" defaultRowHeight="12.75"/>
  <cols>
    <col min="1" max="2" width="12.8515625" style="0" bestFit="1" customWidth="1"/>
    <col min="3" max="3" width="12.421875" style="0" customWidth="1"/>
    <col min="4" max="4" width="9.57421875" style="0" bestFit="1" customWidth="1"/>
    <col min="5" max="5" width="10.8515625" style="0" bestFit="1" customWidth="1"/>
    <col min="6" max="6" width="9.57421875" style="0" bestFit="1" customWidth="1"/>
    <col min="7" max="7" width="7.8515625" style="0" bestFit="1" customWidth="1"/>
    <col min="8" max="8" width="8.7109375" style="0" bestFit="1" customWidth="1"/>
    <col min="9" max="9" width="9.57421875" style="0" customWidth="1"/>
    <col min="10" max="10" width="10.28125" style="0" customWidth="1"/>
    <col min="11" max="11" width="10.140625" style="0" customWidth="1"/>
    <col min="12" max="12" width="9.28125" style="0" customWidth="1"/>
    <col min="13" max="13" width="8.421875" style="0" bestFit="1" customWidth="1"/>
    <col min="14" max="14" width="8.8515625" style="0" bestFit="1" customWidth="1"/>
    <col min="15" max="15" width="8.8515625" style="0" customWidth="1"/>
    <col min="16" max="16" width="8.7109375" style="0" bestFit="1" customWidth="1"/>
    <col min="17" max="17" width="10.7109375" style="0" customWidth="1"/>
    <col min="18" max="18" width="10.57421875" style="0" customWidth="1"/>
    <col min="19" max="21" width="9.57421875" style="0" customWidth="1"/>
    <col min="22" max="22" width="10.140625" style="0" customWidth="1"/>
    <col min="23" max="23" width="9.57421875" style="0" customWidth="1"/>
    <col min="25" max="25" width="8.8515625" style="0" bestFit="1" customWidth="1"/>
    <col min="26" max="26" width="8.8515625" style="0" customWidth="1"/>
    <col min="27" max="27" width="8.8515625" style="0" bestFit="1" customWidth="1"/>
    <col min="28" max="28" width="8.28125" style="0" customWidth="1"/>
    <col min="29" max="29" width="11.57421875" style="0" customWidth="1"/>
    <col min="30" max="30" width="8.7109375" style="0" bestFit="1" customWidth="1"/>
    <col min="31" max="31" width="11.421875" style="0" customWidth="1"/>
    <col min="32" max="32" width="11.140625" style="0" customWidth="1"/>
    <col min="33" max="33" width="8.7109375" style="0" bestFit="1" customWidth="1"/>
    <col min="34" max="34" width="12.00390625" style="0" customWidth="1"/>
    <col min="35" max="35" width="9.28125" style="0" customWidth="1"/>
    <col min="36" max="36" width="10.7109375" style="0" bestFit="1" customWidth="1"/>
    <col min="42" max="42" width="9.7109375" style="0" bestFit="1" customWidth="1"/>
    <col min="44" max="44" width="10.57421875" style="0" bestFit="1" customWidth="1"/>
  </cols>
  <sheetData>
    <row r="1" spans="1:36" ht="33">
      <c r="A1" s="2"/>
      <c r="B1" s="3" t="s">
        <v>15</v>
      </c>
      <c r="C1" s="4">
        <v>180.88</v>
      </c>
      <c r="E1" s="56" t="s">
        <v>26</v>
      </c>
      <c r="G1" s="5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2.75">
      <c r="A2" s="7"/>
      <c r="B2" s="8" t="s">
        <v>0</v>
      </c>
      <c r="C2" s="9">
        <v>313400</v>
      </c>
      <c r="E2" s="45"/>
      <c r="F2" s="5"/>
      <c r="G2" s="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2.75">
      <c r="A3" s="7"/>
      <c r="B3" s="10" t="s">
        <v>27</v>
      </c>
      <c r="C3" s="30" t="e">
        <f>C4/C2</f>
        <v>#REF!</v>
      </c>
      <c r="E3" s="46"/>
      <c r="F3" s="5"/>
      <c r="G3" s="5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2.75">
      <c r="A4" s="7"/>
      <c r="B4" s="10" t="s">
        <v>16</v>
      </c>
      <c r="C4" s="9" t="e">
        <f>S22+#REF!</f>
        <v>#REF!</v>
      </c>
      <c r="E4" s="45"/>
      <c r="F4" s="5"/>
      <c r="G4" s="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.75">
      <c r="A5" s="7"/>
      <c r="B5" s="10" t="s">
        <v>22</v>
      </c>
      <c r="C5" s="9">
        <f>S22</f>
        <v>7409260</v>
      </c>
      <c r="E5" s="45"/>
      <c r="F5" s="5"/>
      <c r="G5" s="5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2.75">
      <c r="A6" s="7"/>
      <c r="B6" s="10" t="s">
        <v>17</v>
      </c>
      <c r="C6" s="9" t="e">
        <f>#REF!</f>
        <v>#REF!</v>
      </c>
      <c r="E6" s="45"/>
      <c r="F6" s="5"/>
      <c r="G6" s="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3.5" thickBot="1">
      <c r="A7" s="7"/>
      <c r="B7" s="11" t="s">
        <v>1</v>
      </c>
      <c r="C7" s="12" t="e">
        <f>C6/C4</f>
        <v>#REF!</v>
      </c>
      <c r="E7" s="47"/>
      <c r="F7" s="5"/>
      <c r="G7" s="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44" ht="48">
      <c r="A8" s="6" t="s">
        <v>35</v>
      </c>
      <c r="B8" s="13" t="s">
        <v>112</v>
      </c>
      <c r="C8" s="14" t="s">
        <v>18</v>
      </c>
      <c r="D8" s="28" t="s">
        <v>46</v>
      </c>
      <c r="E8" s="28" t="s">
        <v>47</v>
      </c>
      <c r="F8" s="28" t="s">
        <v>38</v>
      </c>
      <c r="G8" s="28" t="s">
        <v>39</v>
      </c>
      <c r="H8" s="28" t="s">
        <v>49</v>
      </c>
      <c r="I8" s="28" t="s">
        <v>50</v>
      </c>
      <c r="J8" s="28" t="s">
        <v>40</v>
      </c>
      <c r="K8" s="28" t="s">
        <v>48</v>
      </c>
      <c r="L8" s="28" t="s">
        <v>76</v>
      </c>
      <c r="M8" s="28" t="s">
        <v>41</v>
      </c>
      <c r="N8" s="28" t="s">
        <v>44</v>
      </c>
      <c r="O8" s="28" t="s">
        <v>68</v>
      </c>
      <c r="P8" s="28" t="s">
        <v>42</v>
      </c>
      <c r="Q8" s="28" t="s">
        <v>43</v>
      </c>
      <c r="R8" s="28" t="s">
        <v>45</v>
      </c>
      <c r="S8" s="28" t="s">
        <v>51</v>
      </c>
      <c r="T8" s="28" t="s">
        <v>82</v>
      </c>
      <c r="U8" s="28" t="s">
        <v>52</v>
      </c>
      <c r="V8" s="28" t="s">
        <v>54</v>
      </c>
      <c r="W8" s="28" t="s">
        <v>69</v>
      </c>
      <c r="X8" s="28" t="s">
        <v>55</v>
      </c>
      <c r="Y8" s="28" t="s">
        <v>56</v>
      </c>
      <c r="Z8" s="29" t="s">
        <v>72</v>
      </c>
      <c r="AA8" s="28" t="s">
        <v>57</v>
      </c>
      <c r="AB8" s="28" t="s">
        <v>60</v>
      </c>
      <c r="AC8" s="28" t="s">
        <v>61</v>
      </c>
      <c r="AD8" s="28" t="s">
        <v>58</v>
      </c>
      <c r="AE8" s="28" t="s">
        <v>59</v>
      </c>
      <c r="AF8" s="28" t="s">
        <v>67</v>
      </c>
      <c r="AG8" s="28" t="s">
        <v>62</v>
      </c>
      <c r="AH8" s="29" t="s">
        <v>63</v>
      </c>
      <c r="AI8" s="28" t="s">
        <v>53</v>
      </c>
      <c r="AJ8" s="29" t="s">
        <v>64</v>
      </c>
      <c r="AK8" s="29" t="s">
        <v>65</v>
      </c>
      <c r="AL8" s="29" t="s">
        <v>37</v>
      </c>
      <c r="AM8" s="52" t="s">
        <v>78</v>
      </c>
      <c r="AN8" s="28" t="s">
        <v>86</v>
      </c>
      <c r="AO8" s="49" t="s">
        <v>66</v>
      </c>
      <c r="AP8" s="15" t="s">
        <v>20</v>
      </c>
      <c r="AQ8" s="37" t="s">
        <v>14</v>
      </c>
      <c r="AR8" s="42" t="s">
        <v>30</v>
      </c>
    </row>
    <row r="9" spans="1:44" ht="12.75">
      <c r="A9" s="16" t="s">
        <v>2</v>
      </c>
      <c r="B9" s="21">
        <v>13487640</v>
      </c>
      <c r="C9" s="53">
        <f aca="true" t="shared" si="0" ref="C9:C20">B9</f>
        <v>13487640</v>
      </c>
      <c r="D9" s="21">
        <v>359200</v>
      </c>
      <c r="E9" s="21">
        <v>22680</v>
      </c>
      <c r="F9" s="55"/>
      <c r="G9" s="55"/>
      <c r="H9" s="21">
        <v>241940</v>
      </c>
      <c r="I9" s="21">
        <v>218020</v>
      </c>
      <c r="J9" s="55"/>
      <c r="K9" s="21">
        <v>12810</v>
      </c>
      <c r="L9" s="55"/>
      <c r="M9" s="55"/>
      <c r="N9" s="21">
        <v>0</v>
      </c>
      <c r="O9" s="55"/>
      <c r="P9" s="21">
        <v>222480</v>
      </c>
      <c r="Q9" s="55"/>
      <c r="R9" s="55"/>
      <c r="S9" s="21">
        <v>397140</v>
      </c>
      <c r="T9" s="21"/>
      <c r="U9" s="21">
        <v>489780</v>
      </c>
      <c r="V9" s="21">
        <v>7700</v>
      </c>
      <c r="W9" s="21">
        <v>0</v>
      </c>
      <c r="X9" s="21">
        <v>5480</v>
      </c>
      <c r="Y9" s="21">
        <v>920</v>
      </c>
      <c r="Z9" s="55"/>
      <c r="AA9" s="21">
        <v>0</v>
      </c>
      <c r="AB9" s="21">
        <v>0</v>
      </c>
      <c r="AC9" s="21">
        <v>300</v>
      </c>
      <c r="AD9" s="21">
        <v>10700</v>
      </c>
      <c r="AE9" s="21">
        <v>13420</v>
      </c>
      <c r="AF9" s="21">
        <v>170480</v>
      </c>
      <c r="AG9" s="21">
        <v>9340</v>
      </c>
      <c r="AH9" s="21">
        <v>8690</v>
      </c>
      <c r="AI9" s="21">
        <v>63980</v>
      </c>
      <c r="AJ9" s="21">
        <v>161600</v>
      </c>
      <c r="AK9" s="21">
        <v>120200</v>
      </c>
      <c r="AL9" s="55"/>
      <c r="AM9" s="21">
        <v>460</v>
      </c>
      <c r="AN9" s="21"/>
      <c r="AO9" s="21">
        <v>183180</v>
      </c>
      <c r="AP9" s="61">
        <f>SUM(D9:AO9)</f>
        <v>2720500</v>
      </c>
      <c r="AQ9" s="38">
        <f aca="true" t="shared" si="1" ref="AQ9:AQ20">AP9/(C9+AP9)</f>
        <v>0.16784776044629426</v>
      </c>
      <c r="AR9" s="43">
        <f aca="true" t="shared" si="2" ref="AR9:AR20">C9+AP9</f>
        <v>16208140</v>
      </c>
    </row>
    <row r="10" spans="1:44" ht="12.75">
      <c r="A10" s="16" t="s">
        <v>3</v>
      </c>
      <c r="B10" s="21">
        <v>11774760</v>
      </c>
      <c r="C10" s="53">
        <f t="shared" si="0"/>
        <v>11774760</v>
      </c>
      <c r="D10" s="21">
        <v>296260</v>
      </c>
      <c r="E10" s="21">
        <v>53560</v>
      </c>
      <c r="F10" s="55"/>
      <c r="G10" s="55"/>
      <c r="H10" s="21">
        <v>227580</v>
      </c>
      <c r="I10" s="21">
        <v>200480</v>
      </c>
      <c r="J10" s="55"/>
      <c r="K10" s="21">
        <v>13000</v>
      </c>
      <c r="L10" s="55"/>
      <c r="M10" s="55"/>
      <c r="N10" s="21">
        <v>0</v>
      </c>
      <c r="O10" s="55"/>
      <c r="P10" s="21">
        <v>199380</v>
      </c>
      <c r="Q10" s="55"/>
      <c r="R10" s="55"/>
      <c r="S10" s="21">
        <v>431380</v>
      </c>
      <c r="T10" s="21"/>
      <c r="U10" s="21">
        <v>539860</v>
      </c>
      <c r="V10" s="21">
        <v>6040</v>
      </c>
      <c r="W10" s="21">
        <v>260</v>
      </c>
      <c r="X10" s="21">
        <v>7860</v>
      </c>
      <c r="Y10" s="21">
        <v>0</v>
      </c>
      <c r="Z10" s="55"/>
      <c r="AA10" s="21">
        <v>0</v>
      </c>
      <c r="AB10" s="21">
        <v>0</v>
      </c>
      <c r="AC10" s="21">
        <v>0</v>
      </c>
      <c r="AD10" s="21">
        <v>8040</v>
      </c>
      <c r="AE10" s="21">
        <v>19200</v>
      </c>
      <c r="AF10" s="21">
        <v>297960</v>
      </c>
      <c r="AG10" s="21">
        <v>15860</v>
      </c>
      <c r="AH10" s="21">
        <v>11880</v>
      </c>
      <c r="AI10" s="21">
        <v>48860</v>
      </c>
      <c r="AJ10" s="21">
        <v>165840</v>
      </c>
      <c r="AK10" s="21">
        <v>108540</v>
      </c>
      <c r="AL10" s="55"/>
      <c r="AM10" s="21">
        <v>0</v>
      </c>
      <c r="AN10" s="21"/>
      <c r="AO10" s="21">
        <v>146160</v>
      </c>
      <c r="AP10" s="61">
        <f aca="true" t="shared" si="3" ref="AP10:AP20">SUM(D10:AO10)</f>
        <v>2798000</v>
      </c>
      <c r="AQ10" s="38">
        <f t="shared" si="1"/>
        <v>0.1920020641251211</v>
      </c>
      <c r="AR10" s="43">
        <f t="shared" si="2"/>
        <v>14572760</v>
      </c>
    </row>
    <row r="11" spans="1:44" ht="12.75">
      <c r="A11" s="16" t="s">
        <v>4</v>
      </c>
      <c r="B11" s="21">
        <v>12673780</v>
      </c>
      <c r="C11" s="53">
        <f t="shared" si="0"/>
        <v>12673780</v>
      </c>
      <c r="D11" s="21">
        <v>349580</v>
      </c>
      <c r="E11" s="21">
        <v>52100</v>
      </c>
      <c r="F11" s="55"/>
      <c r="G11" s="55"/>
      <c r="H11" s="21">
        <v>290620</v>
      </c>
      <c r="I11" s="21">
        <v>262720</v>
      </c>
      <c r="J11" s="55"/>
      <c r="K11" s="21">
        <v>14160</v>
      </c>
      <c r="L11" s="55"/>
      <c r="M11" s="55"/>
      <c r="N11" s="21">
        <v>0</v>
      </c>
      <c r="O11" s="55"/>
      <c r="P11" s="21">
        <v>202200</v>
      </c>
      <c r="Q11" s="55"/>
      <c r="R11" s="55"/>
      <c r="S11" s="21">
        <v>546100</v>
      </c>
      <c r="T11" s="21"/>
      <c r="U11" s="21">
        <v>837920</v>
      </c>
      <c r="V11" s="21">
        <v>5900</v>
      </c>
      <c r="W11" s="21">
        <v>390</v>
      </c>
      <c r="X11" s="21">
        <v>7440</v>
      </c>
      <c r="Y11" s="21">
        <v>440</v>
      </c>
      <c r="Z11" s="55"/>
      <c r="AA11" s="21">
        <v>0</v>
      </c>
      <c r="AB11" s="21">
        <v>100</v>
      </c>
      <c r="AC11" s="21">
        <v>300</v>
      </c>
      <c r="AD11" s="21">
        <v>14100</v>
      </c>
      <c r="AE11" s="21">
        <v>10280</v>
      </c>
      <c r="AF11" s="21">
        <v>412700</v>
      </c>
      <c r="AG11" s="21">
        <v>24360</v>
      </c>
      <c r="AH11" s="21">
        <v>14370</v>
      </c>
      <c r="AI11" s="21">
        <v>65960</v>
      </c>
      <c r="AJ11" s="21">
        <v>203380</v>
      </c>
      <c r="AK11" s="21">
        <v>182200</v>
      </c>
      <c r="AL11" s="55"/>
      <c r="AM11" s="21">
        <v>0</v>
      </c>
      <c r="AN11" s="21"/>
      <c r="AO11" s="21">
        <v>209140</v>
      </c>
      <c r="AP11" s="61">
        <f t="shared" si="3"/>
        <v>3706460</v>
      </c>
      <c r="AQ11" s="38">
        <f t="shared" si="1"/>
        <v>0.226276293876036</v>
      </c>
      <c r="AR11" s="43">
        <f t="shared" si="2"/>
        <v>16380240</v>
      </c>
    </row>
    <row r="12" spans="1:44" ht="12.75">
      <c r="A12" s="16" t="s">
        <v>5</v>
      </c>
      <c r="B12" s="21">
        <v>12595600</v>
      </c>
      <c r="C12" s="53">
        <v>12595600</v>
      </c>
      <c r="D12" s="21">
        <v>373740</v>
      </c>
      <c r="E12" s="21">
        <v>59000</v>
      </c>
      <c r="F12" s="55"/>
      <c r="G12" s="55"/>
      <c r="H12" s="21">
        <v>253140</v>
      </c>
      <c r="I12" s="21">
        <v>226560</v>
      </c>
      <c r="J12" s="55"/>
      <c r="K12" s="21">
        <v>13080</v>
      </c>
      <c r="L12" s="55"/>
      <c r="M12" s="55"/>
      <c r="N12" s="21">
        <v>0</v>
      </c>
      <c r="O12" s="55"/>
      <c r="P12" s="21">
        <v>219980</v>
      </c>
      <c r="Q12" s="55"/>
      <c r="R12" s="55"/>
      <c r="S12" s="21">
        <v>453320</v>
      </c>
      <c r="T12" s="21"/>
      <c r="U12" s="21">
        <v>791980</v>
      </c>
      <c r="V12" s="21">
        <v>6560</v>
      </c>
      <c r="W12" s="21">
        <v>0</v>
      </c>
      <c r="X12" s="21">
        <v>7500</v>
      </c>
      <c r="Y12" s="21">
        <v>0</v>
      </c>
      <c r="Z12" s="55"/>
      <c r="AA12" s="21">
        <v>0</v>
      </c>
      <c r="AB12" s="21">
        <v>1660</v>
      </c>
      <c r="AC12" s="21">
        <v>260</v>
      </c>
      <c r="AD12" s="21">
        <v>11220</v>
      </c>
      <c r="AE12" s="21">
        <v>14080</v>
      </c>
      <c r="AF12" s="21">
        <v>253960</v>
      </c>
      <c r="AG12" s="21">
        <v>16620</v>
      </c>
      <c r="AH12" s="21">
        <v>10770</v>
      </c>
      <c r="AI12" s="21">
        <v>52800</v>
      </c>
      <c r="AJ12" s="21">
        <v>217840</v>
      </c>
      <c r="AK12" s="21">
        <v>153040</v>
      </c>
      <c r="AL12" s="55"/>
      <c r="AM12" s="21">
        <v>0</v>
      </c>
      <c r="AN12" s="21"/>
      <c r="AO12" s="21">
        <v>177060</v>
      </c>
      <c r="AP12" s="61">
        <f t="shared" si="3"/>
        <v>3314170</v>
      </c>
      <c r="AQ12" s="38">
        <f t="shared" si="1"/>
        <v>0.20831036526612265</v>
      </c>
      <c r="AR12" s="43">
        <f t="shared" si="2"/>
        <v>15909770</v>
      </c>
    </row>
    <row r="13" spans="1:44" ht="12.75">
      <c r="A13" s="16" t="s">
        <v>6</v>
      </c>
      <c r="B13" s="21">
        <v>12551840</v>
      </c>
      <c r="C13" s="53">
        <f t="shared" si="0"/>
        <v>12551840</v>
      </c>
      <c r="D13" s="21">
        <v>434320</v>
      </c>
      <c r="E13" s="21">
        <v>59360</v>
      </c>
      <c r="F13" s="55"/>
      <c r="G13" s="55"/>
      <c r="H13" s="21">
        <v>343540</v>
      </c>
      <c r="I13" s="21">
        <v>226380</v>
      </c>
      <c r="J13" s="55"/>
      <c r="K13" s="21">
        <v>9900</v>
      </c>
      <c r="L13" s="55"/>
      <c r="M13" s="55"/>
      <c r="N13" s="21">
        <v>17550</v>
      </c>
      <c r="O13" s="55"/>
      <c r="P13" s="21">
        <v>272880</v>
      </c>
      <c r="Q13" s="55"/>
      <c r="R13" s="55"/>
      <c r="S13" s="21">
        <v>462640</v>
      </c>
      <c r="T13" s="21"/>
      <c r="U13" s="21">
        <v>801060</v>
      </c>
      <c r="V13" s="21">
        <v>13740</v>
      </c>
      <c r="W13" s="21">
        <v>0</v>
      </c>
      <c r="X13" s="21">
        <v>9120</v>
      </c>
      <c r="Y13" s="21">
        <v>760</v>
      </c>
      <c r="Z13" s="55"/>
      <c r="AA13" s="21">
        <v>1160</v>
      </c>
      <c r="AB13" s="21">
        <v>730</v>
      </c>
      <c r="AC13" s="21"/>
      <c r="AD13" s="21">
        <v>8040</v>
      </c>
      <c r="AE13" s="21">
        <v>13760</v>
      </c>
      <c r="AF13" s="21">
        <v>271160</v>
      </c>
      <c r="AG13" s="21">
        <v>22720</v>
      </c>
      <c r="AH13" s="21">
        <v>10860</v>
      </c>
      <c r="AI13" s="21">
        <v>85380</v>
      </c>
      <c r="AJ13" s="21">
        <v>188120</v>
      </c>
      <c r="AK13" s="21">
        <v>212500</v>
      </c>
      <c r="AL13" s="55"/>
      <c r="AM13" s="21">
        <v>480</v>
      </c>
      <c r="AN13" s="21"/>
      <c r="AO13" s="21">
        <v>197560</v>
      </c>
      <c r="AP13" s="61">
        <f t="shared" si="3"/>
        <v>3663720</v>
      </c>
      <c r="AQ13" s="38">
        <f t="shared" si="1"/>
        <v>0.22593854297970592</v>
      </c>
      <c r="AR13" s="43">
        <f t="shared" si="2"/>
        <v>16215560</v>
      </c>
    </row>
    <row r="14" spans="1:44" ht="12.75">
      <c r="A14" s="16" t="s">
        <v>7</v>
      </c>
      <c r="B14" s="21">
        <v>11602940</v>
      </c>
      <c r="C14" s="53">
        <f t="shared" si="0"/>
        <v>11602940</v>
      </c>
      <c r="D14" s="21">
        <v>327220</v>
      </c>
      <c r="E14" s="21">
        <v>49200</v>
      </c>
      <c r="F14" s="55"/>
      <c r="G14" s="55"/>
      <c r="H14" s="21">
        <v>380300</v>
      </c>
      <c r="I14" s="21">
        <v>310240</v>
      </c>
      <c r="J14" s="55"/>
      <c r="K14" s="21"/>
      <c r="L14" s="55"/>
      <c r="M14" s="55"/>
      <c r="N14" s="21">
        <v>0</v>
      </c>
      <c r="O14" s="55"/>
      <c r="P14" s="21">
        <v>179060</v>
      </c>
      <c r="Q14" s="55"/>
      <c r="R14" s="55"/>
      <c r="S14" s="21">
        <v>599320</v>
      </c>
      <c r="T14" s="21"/>
      <c r="U14" s="21">
        <v>1047540</v>
      </c>
      <c r="V14" s="21">
        <v>12000</v>
      </c>
      <c r="W14" s="21">
        <v>60</v>
      </c>
      <c r="X14" s="21">
        <v>11320</v>
      </c>
      <c r="Y14" s="21">
        <v>0</v>
      </c>
      <c r="Z14" s="55"/>
      <c r="AA14" s="21">
        <v>320</v>
      </c>
      <c r="AB14" s="21">
        <v>602</v>
      </c>
      <c r="AC14" s="21">
        <v>60</v>
      </c>
      <c r="AD14" s="21">
        <v>9280</v>
      </c>
      <c r="AE14" s="21">
        <v>9100</v>
      </c>
      <c r="AF14" s="21">
        <v>229140</v>
      </c>
      <c r="AG14" s="21">
        <v>17660</v>
      </c>
      <c r="AH14" s="21">
        <v>13800</v>
      </c>
      <c r="AI14" s="21">
        <v>86770</v>
      </c>
      <c r="AJ14" s="21">
        <v>241460</v>
      </c>
      <c r="AK14" s="21">
        <v>144140</v>
      </c>
      <c r="AL14" s="55"/>
      <c r="AM14" s="21">
        <v>340</v>
      </c>
      <c r="AN14" s="21"/>
      <c r="AO14" s="21">
        <v>99920</v>
      </c>
      <c r="AP14" s="61">
        <f t="shared" si="3"/>
        <v>3768852</v>
      </c>
      <c r="AQ14" s="38">
        <f t="shared" si="1"/>
        <v>0.24517974221873415</v>
      </c>
      <c r="AR14" s="43">
        <f t="shared" si="2"/>
        <v>15371792</v>
      </c>
    </row>
    <row r="15" spans="1:44" ht="12.75">
      <c r="A15" s="16" t="s">
        <v>8</v>
      </c>
      <c r="B15" s="31">
        <v>10972980</v>
      </c>
      <c r="C15" s="53">
        <f t="shared" si="0"/>
        <v>10972980</v>
      </c>
      <c r="D15" s="21">
        <v>346300</v>
      </c>
      <c r="E15" s="21">
        <v>22260</v>
      </c>
      <c r="F15" s="55"/>
      <c r="G15" s="55"/>
      <c r="H15" s="21">
        <v>449100</v>
      </c>
      <c r="I15" s="21">
        <v>359340</v>
      </c>
      <c r="J15" s="55"/>
      <c r="K15" s="21">
        <v>13480</v>
      </c>
      <c r="L15" s="55"/>
      <c r="M15" s="55"/>
      <c r="N15" s="21">
        <v>0</v>
      </c>
      <c r="O15" s="55"/>
      <c r="P15" s="21">
        <v>167560</v>
      </c>
      <c r="Q15" s="55"/>
      <c r="R15" s="55"/>
      <c r="S15" s="21">
        <v>584160</v>
      </c>
      <c r="T15" s="21"/>
      <c r="U15" s="21">
        <v>1241800</v>
      </c>
      <c r="V15" s="31">
        <v>6790</v>
      </c>
      <c r="W15" s="21">
        <v>240</v>
      </c>
      <c r="X15" s="21">
        <v>7800</v>
      </c>
      <c r="Y15" s="21">
        <v>320</v>
      </c>
      <c r="Z15" s="55"/>
      <c r="AA15" s="21">
        <v>0</v>
      </c>
      <c r="AB15" s="21">
        <v>540</v>
      </c>
      <c r="AC15" s="21">
        <v>220</v>
      </c>
      <c r="AD15" s="21">
        <v>9020</v>
      </c>
      <c r="AE15" s="21">
        <v>9600</v>
      </c>
      <c r="AF15" s="31">
        <v>271720</v>
      </c>
      <c r="AG15" s="21">
        <v>26100</v>
      </c>
      <c r="AH15" s="21">
        <v>12570</v>
      </c>
      <c r="AI15" s="21">
        <v>107900</v>
      </c>
      <c r="AJ15" s="21">
        <v>311060</v>
      </c>
      <c r="AK15" s="21">
        <v>140680</v>
      </c>
      <c r="AL15" s="55"/>
      <c r="AM15" s="21">
        <v>0</v>
      </c>
      <c r="AN15" s="21"/>
      <c r="AO15" s="21">
        <v>174380</v>
      </c>
      <c r="AP15" s="61">
        <f t="shared" si="3"/>
        <v>4262940</v>
      </c>
      <c r="AQ15" s="38">
        <f t="shared" si="1"/>
        <v>0.2797953782902509</v>
      </c>
      <c r="AR15" s="43">
        <f t="shared" si="2"/>
        <v>15235920</v>
      </c>
    </row>
    <row r="16" spans="1:44" ht="12.75">
      <c r="A16" s="16" t="s">
        <v>9</v>
      </c>
      <c r="B16" s="21">
        <v>10373260</v>
      </c>
      <c r="C16" s="53">
        <f t="shared" si="0"/>
        <v>10373260</v>
      </c>
      <c r="D16" s="21">
        <v>336100</v>
      </c>
      <c r="E16" s="21">
        <v>39500</v>
      </c>
      <c r="F16" s="55"/>
      <c r="G16" s="55"/>
      <c r="H16" s="21">
        <v>560020</v>
      </c>
      <c r="I16" s="21">
        <v>345320</v>
      </c>
      <c r="J16" s="55"/>
      <c r="K16" s="21">
        <v>10400</v>
      </c>
      <c r="L16" s="55"/>
      <c r="M16" s="55"/>
      <c r="N16" s="21">
        <v>0</v>
      </c>
      <c r="O16" s="55"/>
      <c r="P16" s="21">
        <v>138860</v>
      </c>
      <c r="Q16" s="55"/>
      <c r="R16" s="55"/>
      <c r="S16" s="21">
        <v>581300</v>
      </c>
      <c r="T16" s="21"/>
      <c r="U16" s="21">
        <v>1280380</v>
      </c>
      <c r="V16" s="21">
        <v>5900</v>
      </c>
      <c r="W16" s="21">
        <v>0</v>
      </c>
      <c r="X16" s="21">
        <v>7360</v>
      </c>
      <c r="Y16" s="21">
        <v>420</v>
      </c>
      <c r="Z16" s="55"/>
      <c r="AA16" s="21">
        <v>0</v>
      </c>
      <c r="AB16" s="21">
        <v>1100</v>
      </c>
      <c r="AC16" s="21">
        <v>80</v>
      </c>
      <c r="AD16" s="21">
        <v>5100</v>
      </c>
      <c r="AE16" s="21">
        <v>8060</v>
      </c>
      <c r="AF16" s="21">
        <v>205540</v>
      </c>
      <c r="AG16" s="21">
        <v>28400</v>
      </c>
      <c r="AH16" s="21">
        <v>15770</v>
      </c>
      <c r="AI16" s="21">
        <v>121140</v>
      </c>
      <c r="AJ16" s="21">
        <v>375480</v>
      </c>
      <c r="AK16" s="21">
        <v>119180</v>
      </c>
      <c r="AL16" s="55"/>
      <c r="AM16" s="21">
        <v>0</v>
      </c>
      <c r="AN16" s="21"/>
      <c r="AO16" s="21">
        <v>169260</v>
      </c>
      <c r="AP16" s="61">
        <f t="shared" si="3"/>
        <v>4354670</v>
      </c>
      <c r="AQ16" s="38">
        <f t="shared" si="1"/>
        <v>0.29567427330249396</v>
      </c>
      <c r="AR16" s="43">
        <f t="shared" si="2"/>
        <v>14727930</v>
      </c>
    </row>
    <row r="17" spans="1:44" ht="12.75">
      <c r="A17" s="16" t="s">
        <v>10</v>
      </c>
      <c r="B17" s="21">
        <v>10335860</v>
      </c>
      <c r="C17" s="53">
        <f t="shared" si="0"/>
        <v>10335860</v>
      </c>
      <c r="D17" s="21">
        <v>318520</v>
      </c>
      <c r="E17" s="21">
        <v>39020</v>
      </c>
      <c r="F17" s="55"/>
      <c r="G17" s="55"/>
      <c r="H17" s="21">
        <v>501390</v>
      </c>
      <c r="I17" s="21">
        <v>419180</v>
      </c>
      <c r="J17" s="55"/>
      <c r="K17" s="21">
        <v>11540</v>
      </c>
      <c r="L17" s="55"/>
      <c r="M17" s="55"/>
      <c r="N17" s="21">
        <v>37350</v>
      </c>
      <c r="O17" s="55"/>
      <c r="P17" s="21">
        <v>161920</v>
      </c>
      <c r="Q17" s="55"/>
      <c r="R17" s="55"/>
      <c r="S17" s="21">
        <v>824560</v>
      </c>
      <c r="T17" s="21"/>
      <c r="U17" s="21">
        <v>1250140</v>
      </c>
      <c r="V17" s="21">
        <v>4200</v>
      </c>
      <c r="W17" s="21">
        <v>360</v>
      </c>
      <c r="X17" s="21">
        <v>17620</v>
      </c>
      <c r="Y17" s="21">
        <v>0</v>
      </c>
      <c r="Z17" s="55"/>
      <c r="AA17" s="21">
        <v>1080</v>
      </c>
      <c r="AB17" s="21"/>
      <c r="AC17" s="21"/>
      <c r="AD17" s="21">
        <v>18140</v>
      </c>
      <c r="AE17" s="21">
        <v>17480</v>
      </c>
      <c r="AF17" s="21">
        <v>126420</v>
      </c>
      <c r="AG17" s="21">
        <v>27680</v>
      </c>
      <c r="AH17" s="21">
        <v>8610</v>
      </c>
      <c r="AI17" s="21">
        <v>92540</v>
      </c>
      <c r="AJ17" s="21">
        <v>327420</v>
      </c>
      <c r="AK17" s="21">
        <v>152880</v>
      </c>
      <c r="AL17" s="55"/>
      <c r="AM17" s="21">
        <v>0</v>
      </c>
      <c r="AN17" s="21"/>
      <c r="AO17" s="21">
        <v>110020</v>
      </c>
      <c r="AP17" s="61">
        <f t="shared" si="3"/>
        <v>4468070</v>
      </c>
      <c r="AQ17" s="38">
        <f t="shared" si="1"/>
        <v>0.3018164771111455</v>
      </c>
      <c r="AR17" s="43">
        <f t="shared" si="2"/>
        <v>14803930</v>
      </c>
    </row>
    <row r="18" spans="1:44" ht="12.75">
      <c r="A18" s="16" t="s">
        <v>11</v>
      </c>
      <c r="B18" s="21">
        <v>10337210</v>
      </c>
      <c r="C18" s="53">
        <f t="shared" si="0"/>
        <v>10337210</v>
      </c>
      <c r="D18" s="21">
        <v>374960</v>
      </c>
      <c r="E18" s="21">
        <v>42240</v>
      </c>
      <c r="F18" s="55"/>
      <c r="G18" s="55"/>
      <c r="H18" s="21">
        <v>616690</v>
      </c>
      <c r="I18" s="21">
        <v>362000</v>
      </c>
      <c r="J18" s="55"/>
      <c r="K18" s="21"/>
      <c r="L18" s="55"/>
      <c r="M18" s="55"/>
      <c r="N18" s="21">
        <v>41200</v>
      </c>
      <c r="O18" s="55"/>
      <c r="P18" s="21">
        <v>175520</v>
      </c>
      <c r="Q18" s="55"/>
      <c r="R18" s="55"/>
      <c r="S18" s="21">
        <v>679800</v>
      </c>
      <c r="T18" s="21"/>
      <c r="U18" s="21">
        <v>1394340</v>
      </c>
      <c r="V18" s="21">
        <v>8640</v>
      </c>
      <c r="W18" s="21">
        <v>160</v>
      </c>
      <c r="X18" s="21">
        <v>6320</v>
      </c>
      <c r="Y18" s="21">
        <v>0</v>
      </c>
      <c r="Z18" s="55"/>
      <c r="AA18" s="21">
        <v>0</v>
      </c>
      <c r="AB18" s="21"/>
      <c r="AC18" s="21"/>
      <c r="AD18" s="21">
        <v>8920</v>
      </c>
      <c r="AE18" s="21">
        <v>15540</v>
      </c>
      <c r="AF18" s="21">
        <v>158220</v>
      </c>
      <c r="AG18" s="21">
        <v>24760</v>
      </c>
      <c r="AH18" s="21">
        <v>10960</v>
      </c>
      <c r="AI18" s="21">
        <v>50120</v>
      </c>
      <c r="AJ18" s="21">
        <v>353540</v>
      </c>
      <c r="AK18" s="21">
        <v>138640</v>
      </c>
      <c r="AL18" s="55"/>
      <c r="AM18" s="21">
        <v>20</v>
      </c>
      <c r="AN18" s="21"/>
      <c r="AO18" s="21">
        <v>207060</v>
      </c>
      <c r="AP18" s="61">
        <f t="shared" si="3"/>
        <v>4669650</v>
      </c>
      <c r="AQ18" s="38">
        <f t="shared" si="1"/>
        <v>0.3111676926418984</v>
      </c>
      <c r="AR18" s="43">
        <f t="shared" si="2"/>
        <v>15006860</v>
      </c>
    </row>
    <row r="19" spans="1:44" ht="12.75">
      <c r="A19" s="16" t="s">
        <v>12</v>
      </c>
      <c r="B19" s="21">
        <v>9644980</v>
      </c>
      <c r="C19" s="53">
        <f t="shared" si="0"/>
        <v>9644980</v>
      </c>
      <c r="D19" s="21">
        <v>312200</v>
      </c>
      <c r="E19" s="21">
        <v>37200</v>
      </c>
      <c r="F19" s="55">
        <v>47200</v>
      </c>
      <c r="G19" s="55"/>
      <c r="H19" s="21">
        <v>555400</v>
      </c>
      <c r="I19" s="21">
        <v>355120</v>
      </c>
      <c r="J19" s="55"/>
      <c r="K19" s="21">
        <v>26460</v>
      </c>
      <c r="L19" s="55"/>
      <c r="M19" s="55"/>
      <c r="N19" s="21">
        <v>276750</v>
      </c>
      <c r="O19" s="55"/>
      <c r="P19" s="21">
        <v>172480</v>
      </c>
      <c r="Q19" s="55"/>
      <c r="R19" s="55"/>
      <c r="S19" s="21">
        <v>926060</v>
      </c>
      <c r="T19" s="21"/>
      <c r="U19" s="21">
        <v>1534420</v>
      </c>
      <c r="V19" s="21">
        <v>6340</v>
      </c>
      <c r="W19" s="21">
        <v>0</v>
      </c>
      <c r="X19" s="21">
        <v>13100</v>
      </c>
      <c r="Y19" s="21">
        <v>400</v>
      </c>
      <c r="Z19" s="55"/>
      <c r="AA19" s="21">
        <v>640</v>
      </c>
      <c r="AB19" s="21"/>
      <c r="AC19" s="21">
        <v>180</v>
      </c>
      <c r="AD19" s="21">
        <v>10000</v>
      </c>
      <c r="AE19" s="21">
        <v>15500</v>
      </c>
      <c r="AF19" s="21">
        <v>226780</v>
      </c>
      <c r="AG19" s="21">
        <v>24980</v>
      </c>
      <c r="AH19" s="21">
        <v>8740</v>
      </c>
      <c r="AI19" s="21">
        <v>92280</v>
      </c>
      <c r="AJ19" s="21">
        <v>388200</v>
      </c>
      <c r="AK19" s="21">
        <v>164160</v>
      </c>
      <c r="AL19" s="55"/>
      <c r="AM19" s="21">
        <v>0</v>
      </c>
      <c r="AN19" s="21"/>
      <c r="AO19" s="21">
        <v>214800</v>
      </c>
      <c r="AP19" s="61">
        <f t="shared" si="3"/>
        <v>5409390</v>
      </c>
      <c r="AQ19" s="38">
        <f t="shared" si="1"/>
        <v>0.3593235718266523</v>
      </c>
      <c r="AR19" s="43">
        <f t="shared" si="2"/>
        <v>15054370</v>
      </c>
    </row>
    <row r="20" spans="1:44" ht="12.75">
      <c r="A20" s="16" t="s">
        <v>13</v>
      </c>
      <c r="B20" s="21">
        <v>10551000</v>
      </c>
      <c r="C20" s="53">
        <f t="shared" si="0"/>
        <v>10551000</v>
      </c>
      <c r="D20" s="21">
        <v>308540</v>
      </c>
      <c r="E20" s="21">
        <v>39200</v>
      </c>
      <c r="F20" s="55">
        <v>60540</v>
      </c>
      <c r="G20" s="55"/>
      <c r="H20" s="21">
        <v>552740</v>
      </c>
      <c r="I20" s="21">
        <v>422920</v>
      </c>
      <c r="J20" s="55"/>
      <c r="K20" s="21">
        <v>14960</v>
      </c>
      <c r="L20" s="55"/>
      <c r="M20" s="55"/>
      <c r="N20" s="21">
        <v>0</v>
      </c>
      <c r="O20" s="55"/>
      <c r="P20" s="21">
        <v>218360</v>
      </c>
      <c r="Q20" s="55"/>
      <c r="R20" s="55"/>
      <c r="S20" s="21">
        <v>923480</v>
      </c>
      <c r="T20" s="21"/>
      <c r="U20" s="21">
        <v>1708080</v>
      </c>
      <c r="V20" s="21">
        <v>8140</v>
      </c>
      <c r="W20" s="21">
        <v>400</v>
      </c>
      <c r="X20" s="21">
        <v>13500</v>
      </c>
      <c r="Y20" s="21">
        <v>140</v>
      </c>
      <c r="Z20" s="55"/>
      <c r="AA20" s="21">
        <v>0</v>
      </c>
      <c r="AB20" s="21"/>
      <c r="AC20" s="21"/>
      <c r="AD20" s="21">
        <v>12960</v>
      </c>
      <c r="AE20" s="21">
        <v>10000</v>
      </c>
      <c r="AF20" s="21">
        <v>198780</v>
      </c>
      <c r="AG20" s="21">
        <v>4840</v>
      </c>
      <c r="AH20" s="21">
        <v>8390</v>
      </c>
      <c r="AI20" s="21">
        <v>190640</v>
      </c>
      <c r="AJ20" s="21">
        <v>371040</v>
      </c>
      <c r="AK20" s="21">
        <v>115460</v>
      </c>
      <c r="AL20" s="55"/>
      <c r="AM20" s="21">
        <v>0</v>
      </c>
      <c r="AN20" s="21"/>
      <c r="AO20" s="21">
        <v>199580</v>
      </c>
      <c r="AP20" s="61">
        <f t="shared" si="3"/>
        <v>5382690</v>
      </c>
      <c r="AQ20" s="38">
        <f t="shared" si="1"/>
        <v>0.33781817017903576</v>
      </c>
      <c r="AR20" s="43">
        <f t="shared" si="2"/>
        <v>15933690</v>
      </c>
    </row>
    <row r="21" spans="1:44" ht="12.75">
      <c r="A21" s="16"/>
      <c r="B21" s="21"/>
      <c r="C21" s="54"/>
      <c r="D21" s="21"/>
      <c r="E21" s="21"/>
      <c r="F21" s="55"/>
      <c r="G21" s="55"/>
      <c r="H21" s="21"/>
      <c r="I21" s="31"/>
      <c r="J21" s="55"/>
      <c r="K21" s="21"/>
      <c r="L21" s="55"/>
      <c r="M21" s="55"/>
      <c r="N21" s="31"/>
      <c r="O21" s="55"/>
      <c r="P21" s="26"/>
      <c r="Q21" s="55"/>
      <c r="R21" s="55"/>
      <c r="S21" s="32"/>
      <c r="T21" s="32"/>
      <c r="U21" s="31"/>
      <c r="V21" s="31"/>
      <c r="W21" s="21"/>
      <c r="X21" s="31"/>
      <c r="Y21" s="21"/>
      <c r="Z21" s="55"/>
      <c r="AA21" s="26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55"/>
      <c r="AM21" s="31"/>
      <c r="AN21" s="31"/>
      <c r="AO21" s="21"/>
      <c r="AP21" s="62"/>
      <c r="AQ21" s="39"/>
      <c r="AR21" s="41"/>
    </row>
    <row r="22" spans="1:44" ht="13.5" thickBot="1">
      <c r="A22" s="20" t="s">
        <v>19</v>
      </c>
      <c r="B22" s="21">
        <f>SUM(B9:B20)</f>
        <v>136901850</v>
      </c>
      <c r="C22" s="53">
        <f>B22</f>
        <v>136901850</v>
      </c>
      <c r="D22" s="21">
        <f>SUM(D9:D21)</f>
        <v>4136940</v>
      </c>
      <c r="E22" s="21">
        <f aca="true" t="shared" si="4" ref="E22:AO22">SUM(E9:E21)</f>
        <v>515320</v>
      </c>
      <c r="F22" s="21">
        <f t="shared" si="4"/>
        <v>107740</v>
      </c>
      <c r="G22" s="21">
        <f t="shared" si="4"/>
        <v>0</v>
      </c>
      <c r="H22" s="21">
        <f t="shared" si="4"/>
        <v>4972460</v>
      </c>
      <c r="I22" s="21">
        <f t="shared" si="4"/>
        <v>3708280</v>
      </c>
      <c r="J22" s="21">
        <f t="shared" si="4"/>
        <v>0</v>
      </c>
      <c r="K22" s="21">
        <f t="shared" si="4"/>
        <v>139790</v>
      </c>
      <c r="L22" s="21">
        <f t="shared" si="4"/>
        <v>0</v>
      </c>
      <c r="M22" s="21">
        <f t="shared" si="4"/>
        <v>0</v>
      </c>
      <c r="N22" s="21">
        <f t="shared" si="4"/>
        <v>372850</v>
      </c>
      <c r="O22" s="21">
        <f t="shared" si="4"/>
        <v>0</v>
      </c>
      <c r="P22" s="21">
        <f t="shared" si="4"/>
        <v>2330680</v>
      </c>
      <c r="Q22" s="21">
        <f t="shared" si="4"/>
        <v>0</v>
      </c>
      <c r="R22" s="21">
        <f t="shared" si="4"/>
        <v>0</v>
      </c>
      <c r="S22" s="21">
        <f t="shared" si="4"/>
        <v>7409260</v>
      </c>
      <c r="T22" s="21"/>
      <c r="U22" s="21">
        <f t="shared" si="4"/>
        <v>12917300</v>
      </c>
      <c r="V22" s="21">
        <f t="shared" si="4"/>
        <v>91950</v>
      </c>
      <c r="W22" s="21">
        <f t="shared" si="4"/>
        <v>1870</v>
      </c>
      <c r="X22" s="21">
        <f t="shared" si="4"/>
        <v>114420</v>
      </c>
      <c r="Y22" s="21">
        <f t="shared" si="4"/>
        <v>3400</v>
      </c>
      <c r="Z22" s="21">
        <f t="shared" si="4"/>
        <v>0</v>
      </c>
      <c r="AA22" s="21">
        <f t="shared" si="4"/>
        <v>3200</v>
      </c>
      <c r="AB22" s="21">
        <f t="shared" si="4"/>
        <v>4732</v>
      </c>
      <c r="AC22" s="21">
        <f t="shared" si="4"/>
        <v>1400</v>
      </c>
      <c r="AD22" s="21">
        <f t="shared" si="4"/>
        <v>125520</v>
      </c>
      <c r="AE22" s="21">
        <f t="shared" si="4"/>
        <v>156020</v>
      </c>
      <c r="AF22" s="21">
        <f t="shared" si="4"/>
        <v>2822860</v>
      </c>
      <c r="AG22" s="21">
        <f t="shared" si="4"/>
        <v>243320</v>
      </c>
      <c r="AH22" s="21">
        <f t="shared" si="4"/>
        <v>135410</v>
      </c>
      <c r="AI22" s="21">
        <f t="shared" si="4"/>
        <v>1058370</v>
      </c>
      <c r="AJ22" s="21">
        <f t="shared" si="4"/>
        <v>3304980</v>
      </c>
      <c r="AK22" s="21">
        <f t="shared" si="4"/>
        <v>1751620</v>
      </c>
      <c r="AL22" s="21">
        <f t="shared" si="4"/>
        <v>0</v>
      </c>
      <c r="AM22" s="21">
        <f t="shared" si="4"/>
        <v>1300</v>
      </c>
      <c r="AN22" s="21"/>
      <c r="AO22" s="21">
        <f t="shared" si="4"/>
        <v>2088120</v>
      </c>
      <c r="AP22" s="63">
        <f>SUM(AP9:AP21)</f>
        <v>48519112</v>
      </c>
      <c r="AQ22" s="40">
        <f>AP22/(C22+AP22)</f>
        <v>0.2616700478557543</v>
      </c>
      <c r="AR22" s="44">
        <f>C22+AP22</f>
        <v>185420962</v>
      </c>
    </row>
    <row r="27" spans="9:22" ht="12.75">
      <c r="I27" s="21"/>
      <c r="V27" s="2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Ato Simeto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Ato Simeto</dc:creator>
  <cp:keywords/>
  <dc:description/>
  <cp:lastModifiedBy>Dell</cp:lastModifiedBy>
  <cp:lastPrinted>2023-03-29T08:13:43Z</cp:lastPrinted>
  <dcterms:created xsi:type="dcterms:W3CDTF">2004-06-30T09:15:43Z</dcterms:created>
  <dcterms:modified xsi:type="dcterms:W3CDTF">2023-04-18T06:04:14Z</dcterms:modified>
  <cp:category/>
  <cp:version/>
  <cp:contentType/>
  <cp:contentStatus/>
</cp:coreProperties>
</file>