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Dati Caruso\Dati 2020\Dati Annuali\"/>
    </mc:Choice>
  </mc:AlternateContent>
  <xr:revisionPtr revIDLastSave="0" documentId="13_ncr:1_{C6677167-5ACA-40DB-B51C-E802EBCD13B0}" xr6:coauthVersionLast="47" xr6:coauthVersionMax="47" xr10:uidLastSave="{00000000-0000-0000-0000-000000000000}"/>
  <bookViews>
    <workbookView xWindow="-120" yWindow="-120" windowWidth="29040" windowHeight="15840" tabRatio="597" activeTab="1" xr2:uid="{00000000-000D-0000-FFFF-FFFF00000000}"/>
  </bookViews>
  <sheets>
    <sheet name="RIFIUTI 2012 " sheetId="7" r:id="rId1"/>
    <sheet name="CER RIFIUTI " sheetId="2" r:id="rId2"/>
  </sheets>
  <calcPr calcId="191029"/>
</workbook>
</file>

<file path=xl/calcChain.xml><?xml version="1.0" encoding="utf-8"?>
<calcChain xmlns="http://schemas.openxmlformats.org/spreadsheetml/2006/main">
  <c r="AD9" i="2" l="1"/>
  <c r="AD10" i="2"/>
  <c r="Z36" i="2" l="1"/>
  <c r="AD12" i="2"/>
  <c r="AD13" i="2"/>
  <c r="AD14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9" i="2"/>
  <c r="AD31" i="2"/>
  <c r="AD33" i="2"/>
  <c r="AD34" i="2"/>
  <c r="AD35" i="2"/>
  <c r="AD8" i="2"/>
  <c r="AE8" i="2"/>
  <c r="AE9" i="2"/>
  <c r="AE10" i="2"/>
  <c r="AE11" i="2"/>
  <c r="AF11" i="2" s="1"/>
  <c r="AG11" i="2" s="1"/>
  <c r="AE12" i="2"/>
  <c r="AE13" i="2"/>
  <c r="AE14" i="2"/>
  <c r="AE15" i="2"/>
  <c r="AF15" i="2" s="1"/>
  <c r="AG15" i="2" s="1"/>
  <c r="AE16" i="2"/>
  <c r="AE17" i="2"/>
  <c r="AE18" i="2"/>
  <c r="AE19" i="2"/>
  <c r="AE20" i="2"/>
  <c r="AE21" i="2"/>
  <c r="AE23" i="2"/>
  <c r="AE24" i="2"/>
  <c r="AE25" i="2"/>
  <c r="AE26" i="2"/>
  <c r="AE27" i="2"/>
  <c r="AF28" i="2"/>
  <c r="AG28" i="2" s="1"/>
  <c r="AE29" i="2"/>
  <c r="AE30" i="2"/>
  <c r="AE31" i="2"/>
  <c r="AE32" i="2"/>
  <c r="AE33" i="2"/>
  <c r="AE34" i="2"/>
  <c r="AE35" i="2"/>
  <c r="N36" i="2"/>
  <c r="K36" i="2"/>
  <c r="J36" i="2"/>
  <c r="F36" i="2"/>
  <c r="E36" i="2"/>
  <c r="P36" i="2"/>
  <c r="X36" i="2"/>
  <c r="Y36" i="2"/>
  <c r="W36" i="2"/>
  <c r="M36" i="2"/>
  <c r="G36" i="2"/>
  <c r="L36" i="2"/>
  <c r="O36" i="2"/>
  <c r="Q36" i="2"/>
  <c r="R36" i="2"/>
  <c r="S36" i="2"/>
  <c r="T36" i="2"/>
  <c r="U36" i="2"/>
  <c r="V36" i="2"/>
  <c r="AA36" i="2"/>
  <c r="AB36" i="2"/>
  <c r="AC36" i="2"/>
  <c r="I36" i="2"/>
  <c r="C36" i="2"/>
  <c r="D36" i="2"/>
  <c r="H36" i="2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9" i="7"/>
  <c r="F9" i="7" s="1"/>
  <c r="F17" i="7"/>
  <c r="F25" i="7"/>
  <c r="D37" i="7"/>
  <c r="C37" i="7"/>
  <c r="AD36" i="2" l="1"/>
  <c r="AF31" i="2"/>
  <c r="AG31" i="2" s="1"/>
  <c r="AF20" i="2"/>
  <c r="AG20" i="2" s="1"/>
  <c r="AF14" i="2"/>
  <c r="AG14" i="2" s="1"/>
  <c r="AF10" i="2"/>
  <c r="AG10" i="2" s="1"/>
  <c r="AF8" i="2"/>
  <c r="AG8" i="2" s="1"/>
  <c r="AF23" i="2"/>
  <c r="AG23" i="2" s="1"/>
  <c r="AF24" i="2"/>
  <c r="AG24" i="2" s="1"/>
  <c r="AF19" i="2"/>
  <c r="AG19" i="2" s="1"/>
  <c r="AF12" i="2"/>
  <c r="AG12" i="2" s="1"/>
  <c r="AF18" i="2"/>
  <c r="AG18" i="2" s="1"/>
  <c r="AF33" i="2"/>
  <c r="AF29" i="2"/>
  <c r="AG29" i="2" s="1"/>
  <c r="AF25" i="2"/>
  <c r="AG25" i="2" s="1"/>
  <c r="AF21" i="2"/>
  <c r="AG21" i="2" s="1"/>
  <c r="AF17" i="2"/>
  <c r="AG17" i="2" s="1"/>
  <c r="AF13" i="2"/>
  <c r="AG13" i="2" s="1"/>
  <c r="AF9" i="2"/>
  <c r="AG9" i="2" s="1"/>
  <c r="AF27" i="2"/>
  <c r="AG27" i="2" s="1"/>
  <c r="AF35" i="2"/>
  <c r="AG35" i="2" s="1"/>
  <c r="AF34" i="2"/>
  <c r="AG34" i="2" s="1"/>
  <c r="AF16" i="2"/>
  <c r="AG16" i="2" s="1"/>
  <c r="AF26" i="2"/>
  <c r="AG26" i="2" s="1"/>
  <c r="AF22" i="2"/>
  <c r="AG22" i="2" s="1"/>
  <c r="E37" i="7"/>
  <c r="F37" i="7" s="1"/>
  <c r="AF32" i="2"/>
  <c r="AG32" i="2" s="1"/>
  <c r="AF30" i="2"/>
  <c r="AG30" i="2" s="1"/>
  <c r="AG33" i="2" l="1"/>
  <c r="AF36" i="2"/>
  <c r="AG36" i="2" s="1"/>
</calcChain>
</file>

<file path=xl/sharedStrings.xml><?xml version="1.0" encoding="utf-8"?>
<sst xmlns="http://schemas.openxmlformats.org/spreadsheetml/2006/main" count="100" uniqueCount="37">
  <si>
    <t>RSI</t>
  </si>
  <si>
    <t>RD</t>
  </si>
  <si>
    <t>% RD</t>
  </si>
  <si>
    <t>TOTALE</t>
  </si>
  <si>
    <t>COMUNE</t>
  </si>
  <si>
    <t>Aci Bonaccorsi</t>
  </si>
  <si>
    <t>Aci Castello</t>
  </si>
  <si>
    <t>Acicatena</t>
  </si>
  <si>
    <t>Aci Sant'Antonio</t>
  </si>
  <si>
    <t>Belpasso</t>
  </si>
  <si>
    <t>Biancavilla</t>
  </si>
  <si>
    <t>Camporotondo Etneo</t>
  </si>
  <si>
    <t>Catania</t>
  </si>
  <si>
    <t>Gravina di Catania</t>
  </si>
  <si>
    <t>Mascalucia</t>
  </si>
  <si>
    <t>Milo</t>
  </si>
  <si>
    <t>Misterbianco</t>
  </si>
  <si>
    <t>Motta Sant'Anastasia</t>
  </si>
  <si>
    <t>Nicolosi</t>
  </si>
  <si>
    <t>Paternò</t>
  </si>
  <si>
    <t>Pedara</t>
  </si>
  <si>
    <t>Ragalna</t>
  </si>
  <si>
    <t>San Giovanni La Punta</t>
  </si>
  <si>
    <t>San Gregorio di Catania</t>
  </si>
  <si>
    <t>San Pietro Clarenza</t>
  </si>
  <si>
    <t>Sant'Agata Li Battiati</t>
  </si>
  <si>
    <t>Sant'Alfio</t>
  </si>
  <si>
    <t>Santa Maria di Licodia</t>
  </si>
  <si>
    <t>Trecastagni</t>
  </si>
  <si>
    <t>Tremestieri Etneo</t>
  </si>
  <si>
    <t>Valverde</t>
  </si>
  <si>
    <t>Viagrande</t>
  </si>
  <si>
    <t>Zafferana Etnea</t>
  </si>
  <si>
    <t>Quantità Rifiuti Raccolti SRR "Catania Area Metropolitana" Anno 2012</t>
  </si>
  <si>
    <t>RSI+RD</t>
  </si>
  <si>
    <t>Rif. Tot.</t>
  </si>
  <si>
    <t>Quantità Rifiuti Raccolti nei Comuni della SRR "Catania Area Metropolitana" distinti per CER -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</si>
</sst>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" fontId="5" fillId="8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3" fontId="1" fillId="2" borderId="8" xfId="0" applyNumberFormat="1" applyFont="1" applyFill="1" applyBorder="1"/>
    <xf numFmtId="10" fontId="1" fillId="2" borderId="9" xfId="0" applyNumberFormat="1" applyFont="1" applyFill="1" applyBorder="1"/>
    <xf numFmtId="3" fontId="0" fillId="0" borderId="1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Border="1"/>
    <xf numFmtId="0" fontId="6" fillId="2" borderId="11" xfId="0" applyFont="1" applyFill="1" applyBorder="1" applyAlignment="1">
      <alignment horizontal="center"/>
    </xf>
    <xf numFmtId="0" fontId="7" fillId="0" borderId="2" xfId="0" applyFont="1" applyBorder="1"/>
    <xf numFmtId="0" fontId="6" fillId="2" borderId="7" xfId="0" applyFont="1" applyFill="1" applyBorder="1"/>
    <xf numFmtId="4" fontId="6" fillId="2" borderId="8" xfId="0" applyNumberFormat="1" applyFont="1" applyFill="1" applyBorder="1"/>
    <xf numFmtId="0" fontId="6" fillId="2" borderId="12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right"/>
    </xf>
    <xf numFmtId="4" fontId="7" fillId="0" borderId="13" xfId="0" applyNumberFormat="1" applyFont="1" applyBorder="1"/>
    <xf numFmtId="4" fontId="6" fillId="2" borderId="14" xfId="0" applyNumberFormat="1" applyFont="1" applyFill="1" applyBorder="1"/>
    <xf numFmtId="0" fontId="10" fillId="3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10" fontId="10" fillId="5" borderId="3" xfId="0" applyNumberFormat="1" applyFont="1" applyFill="1" applyBorder="1"/>
    <xf numFmtId="0" fontId="6" fillId="2" borderId="15" xfId="0" applyFont="1" applyFill="1" applyBorder="1" applyAlignment="1">
      <alignment horizontal="center"/>
    </xf>
    <xf numFmtId="0" fontId="6" fillId="0" borderId="16" xfId="0" applyFont="1" applyBorder="1"/>
    <xf numFmtId="4" fontId="7" fillId="0" borderId="2" xfId="0" applyNumberFormat="1" applyFont="1" applyBorder="1"/>
    <xf numFmtId="4" fontId="6" fillId="3" borderId="8" xfId="0" applyNumberFormat="1" applyFont="1" applyFill="1" applyBorder="1"/>
    <xf numFmtId="0" fontId="6" fillId="3" borderId="17" xfId="0" applyFont="1" applyFill="1" applyBorder="1"/>
    <xf numFmtId="10" fontId="10" fillId="6" borderId="9" xfId="0" applyNumberFormat="1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7" borderId="2" xfId="0" applyFont="1" applyFill="1" applyBorder="1"/>
    <xf numFmtId="4" fontId="7" fillId="0" borderId="10" xfId="0" applyNumberFormat="1" applyFont="1" applyBorder="1"/>
    <xf numFmtId="4" fontId="6" fillId="3" borderId="2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0" fillId="0" borderId="0" xfId="0" applyNumberFormat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</cellXfs>
  <cellStyles count="2">
    <cellStyle name="Normale" xfId="0" builtinId="0"/>
    <cellStyle name="Stile 1" xfId="1" xr:uid="{00000000-0005-0000-0000-000001000000}"/>
  </cellStyles>
  <dxfs count="0"/>
  <tableStyles count="1" defaultTableStyle="TableStyleMedium2" defaultPivotStyle="PivotStyleLight16">
    <tableStyle name="Stile tabel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7"/>
  <sheetViews>
    <sheetView topLeftCell="A10" workbookViewId="0">
      <selection activeCell="F10" sqref="F10"/>
    </sheetView>
  </sheetViews>
  <sheetFormatPr defaultRowHeight="12.75" x14ac:dyDescent="0.2"/>
  <cols>
    <col min="2" max="2" width="26.7109375" bestFit="1" customWidth="1"/>
    <col min="3" max="4" width="11.7109375" bestFit="1" customWidth="1"/>
    <col min="5" max="5" width="11.140625" bestFit="1" customWidth="1"/>
    <col min="6" max="6" width="7.28515625" bestFit="1" customWidth="1"/>
  </cols>
  <sheetData>
    <row r="1" spans="2:6" ht="18" x14ac:dyDescent="0.25">
      <c r="E1" s="2"/>
    </row>
    <row r="2" spans="2:6" ht="18" x14ac:dyDescent="0.25">
      <c r="E2" s="2"/>
    </row>
    <row r="3" spans="2:6" ht="18" x14ac:dyDescent="0.25">
      <c r="E3" s="2"/>
    </row>
    <row r="4" spans="2:6" ht="18.75" thickBot="1" x14ac:dyDescent="0.3">
      <c r="E4" s="2"/>
    </row>
    <row r="5" spans="2:6" x14ac:dyDescent="0.2">
      <c r="B5" s="49" t="s">
        <v>33</v>
      </c>
      <c r="C5" s="50"/>
      <c r="D5" s="50"/>
      <c r="E5" s="50"/>
      <c r="F5" s="51"/>
    </row>
    <row r="6" spans="2:6" ht="13.5" thickBot="1" x14ac:dyDescent="0.25">
      <c r="B6" s="52"/>
      <c r="C6" s="53"/>
      <c r="D6" s="53"/>
      <c r="E6" s="53"/>
      <c r="F6" s="54"/>
    </row>
    <row r="7" spans="2:6" x14ac:dyDescent="0.2">
      <c r="B7" s="7" t="s">
        <v>4</v>
      </c>
      <c r="C7" s="8" t="s">
        <v>0</v>
      </c>
      <c r="D7" s="8" t="s">
        <v>1</v>
      </c>
      <c r="E7" s="8" t="s">
        <v>34</v>
      </c>
      <c r="F7" s="9" t="s">
        <v>2</v>
      </c>
    </row>
    <row r="8" spans="2:6" x14ac:dyDescent="0.2">
      <c r="B8" s="4"/>
      <c r="C8" s="3"/>
      <c r="D8" s="3"/>
      <c r="E8" s="3"/>
      <c r="F8" s="5"/>
    </row>
    <row r="9" spans="2:6" x14ac:dyDescent="0.2">
      <c r="B9" s="6" t="s">
        <v>5</v>
      </c>
      <c r="C9" s="13">
        <v>1547768</v>
      </c>
      <c r="D9" s="13">
        <v>871468</v>
      </c>
      <c r="E9" s="13">
        <f>C9+D9</f>
        <v>2419236</v>
      </c>
      <c r="F9" s="14">
        <f>D9/E9</f>
        <v>0.36022446755917986</v>
      </c>
    </row>
    <row r="10" spans="2:6" x14ac:dyDescent="0.2">
      <c r="B10" s="6" t="s">
        <v>6</v>
      </c>
      <c r="C10" s="17">
        <v>10435859</v>
      </c>
      <c r="D10" s="15"/>
      <c r="E10" s="13">
        <f t="shared" ref="E10:E36" si="0">C10+D10</f>
        <v>10435859</v>
      </c>
      <c r="F10" s="14">
        <f t="shared" ref="F10:F37" si="1">D10/E10</f>
        <v>0</v>
      </c>
    </row>
    <row r="11" spans="2:6" x14ac:dyDescent="0.2">
      <c r="B11" s="6" t="s">
        <v>7</v>
      </c>
      <c r="C11" s="15"/>
      <c r="D11" s="15"/>
      <c r="E11" s="13">
        <f t="shared" si="0"/>
        <v>0</v>
      </c>
      <c r="F11" s="14" t="e">
        <f t="shared" si="1"/>
        <v>#DIV/0!</v>
      </c>
    </row>
    <row r="12" spans="2:6" x14ac:dyDescent="0.2">
      <c r="B12" s="6" t="s">
        <v>8</v>
      </c>
      <c r="C12" s="13">
        <v>9226000</v>
      </c>
      <c r="D12" s="13">
        <v>697120</v>
      </c>
      <c r="E12" s="13">
        <f t="shared" si="0"/>
        <v>9923120</v>
      </c>
      <c r="F12" s="14">
        <f t="shared" si="1"/>
        <v>7.0252098130426724E-2</v>
      </c>
    </row>
    <row r="13" spans="2:6" x14ac:dyDescent="0.2">
      <c r="B13" s="6" t="s">
        <v>9</v>
      </c>
      <c r="C13" s="16">
        <v>6816027</v>
      </c>
      <c r="D13" s="16">
        <v>4358454</v>
      </c>
      <c r="E13" s="13">
        <f t="shared" si="0"/>
        <v>11174481</v>
      </c>
      <c r="F13" s="14">
        <f t="shared" si="1"/>
        <v>0.39003636947434067</v>
      </c>
    </row>
    <row r="14" spans="2:6" x14ac:dyDescent="0.2">
      <c r="B14" s="6" t="s">
        <v>10</v>
      </c>
      <c r="C14" s="16">
        <v>3536350</v>
      </c>
      <c r="D14" s="13">
        <v>4154007</v>
      </c>
      <c r="E14" s="13">
        <f t="shared" si="0"/>
        <v>7690357</v>
      </c>
      <c r="F14" s="14">
        <f t="shared" si="1"/>
        <v>0.54015788863897995</v>
      </c>
    </row>
    <row r="15" spans="2:6" x14ac:dyDescent="0.2">
      <c r="B15" s="6" t="s">
        <v>11</v>
      </c>
      <c r="C15" s="15"/>
      <c r="D15" s="15"/>
      <c r="E15" s="13">
        <f t="shared" si="0"/>
        <v>0</v>
      </c>
      <c r="F15" s="14" t="e">
        <f t="shared" si="1"/>
        <v>#DIV/0!</v>
      </c>
    </row>
    <row r="16" spans="2:6" x14ac:dyDescent="0.2">
      <c r="B16" s="6" t="s">
        <v>12</v>
      </c>
      <c r="C16" s="15"/>
      <c r="D16" s="15"/>
      <c r="E16" s="13">
        <f t="shared" si="0"/>
        <v>0</v>
      </c>
      <c r="F16" s="14" t="e">
        <f t="shared" si="1"/>
        <v>#DIV/0!</v>
      </c>
    </row>
    <row r="17" spans="2:6" x14ac:dyDescent="0.2">
      <c r="B17" s="6" t="s">
        <v>13</v>
      </c>
      <c r="C17" s="13"/>
      <c r="D17" s="13"/>
      <c r="E17" s="13">
        <f t="shared" si="0"/>
        <v>0</v>
      </c>
      <c r="F17" s="14" t="e">
        <f t="shared" si="1"/>
        <v>#DIV/0!</v>
      </c>
    </row>
    <row r="18" spans="2:6" x14ac:dyDescent="0.2">
      <c r="B18" s="6" t="s">
        <v>14</v>
      </c>
      <c r="C18" s="13">
        <v>18801450</v>
      </c>
      <c r="D18" s="13">
        <v>1174940</v>
      </c>
      <c r="E18" s="13">
        <f t="shared" si="0"/>
        <v>19976390</v>
      </c>
      <c r="F18" s="14">
        <f t="shared" si="1"/>
        <v>5.8816432798919127E-2</v>
      </c>
    </row>
    <row r="19" spans="2:6" x14ac:dyDescent="0.2">
      <c r="B19" s="6" t="s">
        <v>15</v>
      </c>
      <c r="C19" s="15"/>
      <c r="D19" s="15"/>
      <c r="E19" s="13">
        <f t="shared" si="0"/>
        <v>0</v>
      </c>
      <c r="F19" s="14" t="e">
        <f t="shared" si="1"/>
        <v>#DIV/0!</v>
      </c>
    </row>
    <row r="20" spans="2:6" x14ac:dyDescent="0.2">
      <c r="B20" s="6" t="s">
        <v>16</v>
      </c>
      <c r="C20" s="13">
        <v>18647856</v>
      </c>
      <c r="D20" s="13">
        <v>5276437</v>
      </c>
      <c r="E20" s="13">
        <f t="shared" si="0"/>
        <v>23924293</v>
      </c>
      <c r="F20" s="14">
        <f t="shared" si="1"/>
        <v>0.22054724877345383</v>
      </c>
    </row>
    <row r="21" spans="2:6" x14ac:dyDescent="0.2">
      <c r="B21" s="6" t="s">
        <v>17</v>
      </c>
      <c r="C21" s="15"/>
      <c r="D21" s="15"/>
      <c r="E21" s="13">
        <f t="shared" si="0"/>
        <v>0</v>
      </c>
      <c r="F21" s="14" t="e">
        <f t="shared" si="1"/>
        <v>#DIV/0!</v>
      </c>
    </row>
    <row r="22" spans="2:6" x14ac:dyDescent="0.2">
      <c r="B22" s="6" t="s">
        <v>18</v>
      </c>
      <c r="C22" s="13"/>
      <c r="D22" s="13"/>
      <c r="E22" s="13">
        <f t="shared" si="0"/>
        <v>0</v>
      </c>
      <c r="F22" s="14" t="e">
        <f t="shared" si="1"/>
        <v>#DIV/0!</v>
      </c>
    </row>
    <row r="23" spans="2:6" x14ac:dyDescent="0.2">
      <c r="B23" s="6" t="s">
        <v>19</v>
      </c>
      <c r="C23" s="15"/>
      <c r="D23" s="15"/>
      <c r="E23" s="13">
        <f t="shared" si="0"/>
        <v>0</v>
      </c>
      <c r="F23" s="14" t="e">
        <f t="shared" si="1"/>
        <v>#DIV/0!</v>
      </c>
    </row>
    <row r="24" spans="2:6" x14ac:dyDescent="0.2">
      <c r="B24" s="6" t="s">
        <v>20</v>
      </c>
      <c r="C24" s="13">
        <v>5940567</v>
      </c>
      <c r="D24" s="13">
        <v>1364281</v>
      </c>
      <c r="E24" s="13">
        <f t="shared" si="0"/>
        <v>7304848</v>
      </c>
      <c r="F24" s="14">
        <f t="shared" si="1"/>
        <v>0.18676377660424967</v>
      </c>
    </row>
    <row r="25" spans="2:6" x14ac:dyDescent="0.2">
      <c r="B25" s="6" t="s">
        <v>21</v>
      </c>
      <c r="C25" s="16"/>
      <c r="D25" s="16"/>
      <c r="E25" s="13">
        <f t="shared" si="0"/>
        <v>0</v>
      </c>
      <c r="F25" s="14" t="e">
        <f t="shared" si="1"/>
        <v>#DIV/0!</v>
      </c>
    </row>
    <row r="26" spans="2:6" x14ac:dyDescent="0.2">
      <c r="B26" s="6" t="s">
        <v>22</v>
      </c>
      <c r="C26" s="13">
        <v>5406741</v>
      </c>
      <c r="D26" s="13">
        <v>3169091</v>
      </c>
      <c r="E26" s="13">
        <f t="shared" si="0"/>
        <v>8575832</v>
      </c>
      <c r="F26" s="14">
        <f t="shared" si="1"/>
        <v>0.36953743963267938</v>
      </c>
    </row>
    <row r="27" spans="2:6" x14ac:dyDescent="0.2">
      <c r="B27" s="6" t="s">
        <v>23</v>
      </c>
      <c r="C27" s="15">
        <v>3919.2150000000001</v>
      </c>
      <c r="D27" s="16">
        <v>1215.325</v>
      </c>
      <c r="E27" s="13">
        <f t="shared" si="0"/>
        <v>5134.54</v>
      </c>
      <c r="F27" s="14">
        <f t="shared" si="1"/>
        <v>0.23669598445040843</v>
      </c>
    </row>
    <row r="28" spans="2:6" x14ac:dyDescent="0.2">
      <c r="B28" s="6" t="s">
        <v>24</v>
      </c>
      <c r="C28" s="15"/>
      <c r="D28" s="15"/>
      <c r="E28" s="13">
        <f t="shared" si="0"/>
        <v>0</v>
      </c>
      <c r="F28" s="14" t="e">
        <f t="shared" si="1"/>
        <v>#DIV/0!</v>
      </c>
    </row>
    <row r="29" spans="2:6" x14ac:dyDescent="0.2">
      <c r="B29" s="6" t="s">
        <v>25</v>
      </c>
      <c r="C29" s="13">
        <v>3166419</v>
      </c>
      <c r="D29" s="13">
        <v>2401444</v>
      </c>
      <c r="E29" s="13">
        <f t="shared" si="0"/>
        <v>5567863</v>
      </c>
      <c r="F29" s="14">
        <f t="shared" si="1"/>
        <v>0.43130443403510466</v>
      </c>
    </row>
    <row r="30" spans="2:6" x14ac:dyDescent="0.2">
      <c r="B30" s="6" t="s">
        <v>26</v>
      </c>
      <c r="C30" s="15"/>
      <c r="D30" s="15"/>
      <c r="E30" s="13">
        <f t="shared" si="0"/>
        <v>0</v>
      </c>
      <c r="F30" s="14" t="e">
        <f t="shared" si="1"/>
        <v>#DIV/0!</v>
      </c>
    </row>
    <row r="31" spans="2:6" x14ac:dyDescent="0.2">
      <c r="B31" s="6" t="s">
        <v>27</v>
      </c>
      <c r="C31" s="15"/>
      <c r="D31" s="15"/>
      <c r="E31" s="13">
        <f t="shared" si="0"/>
        <v>0</v>
      </c>
      <c r="F31" s="14" t="e">
        <f t="shared" si="1"/>
        <v>#DIV/0!</v>
      </c>
    </row>
    <row r="32" spans="2:6" x14ac:dyDescent="0.2">
      <c r="B32" s="6" t="s">
        <v>28</v>
      </c>
      <c r="C32" s="15"/>
      <c r="D32" s="15"/>
      <c r="E32" s="13">
        <f t="shared" si="0"/>
        <v>0</v>
      </c>
      <c r="F32" s="14" t="e">
        <f t="shared" si="1"/>
        <v>#DIV/0!</v>
      </c>
    </row>
    <row r="33" spans="2:6" x14ac:dyDescent="0.2">
      <c r="B33" s="6" t="s">
        <v>29</v>
      </c>
      <c r="C33" s="15"/>
      <c r="D33" s="15"/>
      <c r="E33" s="13">
        <f t="shared" si="0"/>
        <v>0</v>
      </c>
      <c r="F33" s="14" t="e">
        <f t="shared" si="1"/>
        <v>#DIV/0!</v>
      </c>
    </row>
    <row r="34" spans="2:6" x14ac:dyDescent="0.2">
      <c r="B34" s="6" t="s">
        <v>30</v>
      </c>
      <c r="C34" s="15"/>
      <c r="D34" s="15"/>
      <c r="E34" s="13">
        <f t="shared" si="0"/>
        <v>0</v>
      </c>
      <c r="F34" s="14" t="e">
        <f t="shared" si="1"/>
        <v>#DIV/0!</v>
      </c>
    </row>
    <row r="35" spans="2:6" x14ac:dyDescent="0.2">
      <c r="B35" s="6" t="s">
        <v>31</v>
      </c>
      <c r="C35" s="15"/>
      <c r="D35" s="15"/>
      <c r="E35" s="13">
        <f t="shared" si="0"/>
        <v>0</v>
      </c>
      <c r="F35" s="14" t="e">
        <f t="shared" si="1"/>
        <v>#DIV/0!</v>
      </c>
    </row>
    <row r="36" spans="2:6" x14ac:dyDescent="0.2">
      <c r="B36" s="6" t="s">
        <v>32</v>
      </c>
      <c r="C36" s="15"/>
      <c r="D36" s="15"/>
      <c r="E36" s="13">
        <f t="shared" si="0"/>
        <v>0</v>
      </c>
      <c r="F36" s="14" t="e">
        <f t="shared" si="1"/>
        <v>#DIV/0!</v>
      </c>
    </row>
    <row r="37" spans="2:6" ht="13.5" thickBot="1" x14ac:dyDescent="0.25">
      <c r="B37" s="10" t="s">
        <v>3</v>
      </c>
      <c r="C37" s="11">
        <f>SUM(C9:C36)</f>
        <v>83528956.215000004</v>
      </c>
      <c r="D37" s="11">
        <f>SUM(D9:D36)</f>
        <v>23468457.324999999</v>
      </c>
      <c r="E37" s="11">
        <f>SUM(E9:E36)</f>
        <v>106997413.54000001</v>
      </c>
      <c r="F37" s="12">
        <f t="shared" si="1"/>
        <v>0.21933667879015159</v>
      </c>
    </row>
  </sheetData>
  <mergeCells count="1">
    <mergeCell ref="B5:F6"/>
  </mergeCells>
  <phoneticPr fontId="1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0"/>
  <sheetViews>
    <sheetView tabSelected="1" topLeftCell="E4" zoomScale="90" zoomScaleNormal="90" workbookViewId="0">
      <selection activeCell="AK13" sqref="AK13"/>
    </sheetView>
  </sheetViews>
  <sheetFormatPr defaultRowHeight="12.75" x14ac:dyDescent="0.2"/>
  <cols>
    <col min="1" max="1" width="5.42578125" customWidth="1"/>
    <col min="2" max="2" width="19.7109375" bestFit="1" customWidth="1"/>
    <col min="3" max="4" width="7.7109375" bestFit="1" customWidth="1"/>
    <col min="5" max="6" width="6.85546875" bestFit="1" customWidth="1"/>
    <col min="7" max="8" width="8.7109375" bestFit="1" customWidth="1"/>
    <col min="9" max="9" width="6.85546875" bestFit="1" customWidth="1"/>
    <col min="10" max="10" width="8.140625" customWidth="1"/>
    <col min="11" max="11" width="5.85546875" bestFit="1" customWidth="1"/>
    <col min="12" max="13" width="8.7109375" bestFit="1" customWidth="1"/>
    <col min="14" max="14" width="8.7109375" customWidth="1"/>
    <col min="15" max="21" width="6.85546875" bestFit="1" customWidth="1"/>
    <col min="22" max="22" width="7.7109375" bestFit="1" customWidth="1"/>
    <col min="23" max="23" width="7.85546875" customWidth="1"/>
    <col min="24" max="25" width="6.85546875" bestFit="1" customWidth="1"/>
    <col min="26" max="27" width="7.7109375" bestFit="1" customWidth="1"/>
    <col min="28" max="28" width="9.7109375" bestFit="1" customWidth="1"/>
    <col min="29" max="29" width="7.7109375" bestFit="1" customWidth="1"/>
    <col min="30" max="30" width="12" bestFit="1" customWidth="1"/>
    <col min="31" max="32" width="13" bestFit="1" customWidth="1"/>
    <col min="33" max="33" width="7.7109375" bestFit="1" customWidth="1"/>
    <col min="34" max="34" width="19.7109375" bestFit="1" customWidth="1"/>
  </cols>
  <sheetData>
    <row r="1" spans="1:34" ht="18" x14ac:dyDescent="0.25">
      <c r="D1" s="2"/>
      <c r="E1" s="2"/>
      <c r="F1" s="2"/>
      <c r="G1" s="2"/>
    </row>
    <row r="2" spans="1:34" ht="18" x14ac:dyDescent="0.25">
      <c r="D2" s="2"/>
      <c r="E2" s="2"/>
      <c r="F2" s="2"/>
      <c r="G2" s="2"/>
    </row>
    <row r="4" spans="1:34" ht="13.5" thickBot="1" x14ac:dyDescent="0.25"/>
    <row r="5" spans="1:34" x14ac:dyDescent="0.2">
      <c r="B5" s="55" t="s">
        <v>36</v>
      </c>
      <c r="C5" s="56"/>
      <c r="D5" s="56"/>
      <c r="E5" s="56"/>
      <c r="F5" s="56"/>
      <c r="G5" s="56"/>
      <c r="H5" s="56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8"/>
    </row>
    <row r="6" spans="1:34" ht="13.5" thickBot="1" x14ac:dyDescent="0.25">
      <c r="B6" s="59"/>
      <c r="C6" s="60"/>
      <c r="D6" s="60"/>
      <c r="E6" s="60"/>
      <c r="F6" s="60"/>
      <c r="G6" s="60"/>
      <c r="H6" s="60"/>
      <c r="I6" s="61"/>
      <c r="J6" s="62"/>
      <c r="K6" s="62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3"/>
    </row>
    <row r="7" spans="1:34" ht="16.5" thickBot="1" x14ac:dyDescent="0.3">
      <c r="A7" s="1"/>
      <c r="B7" s="22" t="s">
        <v>4</v>
      </c>
      <c r="C7" s="18">
        <v>150101</v>
      </c>
      <c r="D7" s="18">
        <v>150102</v>
      </c>
      <c r="E7" s="18">
        <v>150103</v>
      </c>
      <c r="F7" s="18">
        <v>150104</v>
      </c>
      <c r="G7" s="18">
        <v>150106</v>
      </c>
      <c r="H7" s="18">
        <v>150107</v>
      </c>
      <c r="I7" s="26">
        <v>160103</v>
      </c>
      <c r="J7" s="42">
        <v>170904</v>
      </c>
      <c r="K7" s="41">
        <v>80318</v>
      </c>
      <c r="L7" s="43">
        <v>200101</v>
      </c>
      <c r="M7" s="18">
        <v>200108</v>
      </c>
      <c r="N7" s="18">
        <v>200302</v>
      </c>
      <c r="O7" s="18">
        <v>200110</v>
      </c>
      <c r="P7" s="18">
        <v>200121</v>
      </c>
      <c r="Q7" s="18">
        <v>200123</v>
      </c>
      <c r="R7" s="18">
        <v>200125</v>
      </c>
      <c r="S7" s="18">
        <v>200132</v>
      </c>
      <c r="T7" s="18">
        <v>200134</v>
      </c>
      <c r="U7" s="18">
        <v>200135</v>
      </c>
      <c r="V7" s="18">
        <v>200136</v>
      </c>
      <c r="W7" s="18">
        <v>200138</v>
      </c>
      <c r="X7" s="18">
        <v>200139</v>
      </c>
      <c r="Y7" s="18">
        <v>200140</v>
      </c>
      <c r="Z7" s="18">
        <v>200303</v>
      </c>
      <c r="AA7" s="18">
        <v>200201</v>
      </c>
      <c r="AB7" s="18">
        <v>200301</v>
      </c>
      <c r="AC7" s="26">
        <v>200307</v>
      </c>
      <c r="AD7" s="30" t="s">
        <v>1</v>
      </c>
      <c r="AE7" s="31" t="s">
        <v>0</v>
      </c>
      <c r="AF7" s="32" t="s">
        <v>35</v>
      </c>
      <c r="AG7" s="33" t="s">
        <v>2</v>
      </c>
      <c r="AH7" s="35" t="s">
        <v>4</v>
      </c>
    </row>
    <row r="8" spans="1:34" ht="15.75" x14ac:dyDescent="0.25">
      <c r="A8" s="1"/>
      <c r="B8" s="44" t="s">
        <v>5</v>
      </c>
      <c r="C8" s="19">
        <v>47.08</v>
      </c>
      <c r="D8" s="19">
        <v>112.18</v>
      </c>
      <c r="E8" s="19">
        <v>0</v>
      </c>
      <c r="F8" s="19">
        <v>0</v>
      </c>
      <c r="G8" s="19">
        <v>0</v>
      </c>
      <c r="H8" s="19">
        <v>136.56</v>
      </c>
      <c r="I8" s="21">
        <v>0</v>
      </c>
      <c r="J8" s="45">
        <v>0</v>
      </c>
      <c r="K8" s="45">
        <v>0</v>
      </c>
      <c r="L8" s="21">
        <v>116.8</v>
      </c>
      <c r="M8" s="21">
        <v>611.82000000000005</v>
      </c>
      <c r="N8" s="21">
        <v>0</v>
      </c>
      <c r="O8" s="21">
        <v>0.42</v>
      </c>
      <c r="P8" s="21">
        <v>0</v>
      </c>
      <c r="Q8" s="21">
        <v>2.94</v>
      </c>
      <c r="R8" s="21">
        <v>0.35</v>
      </c>
      <c r="S8" s="21">
        <v>0.43</v>
      </c>
      <c r="T8" s="21">
        <v>0</v>
      </c>
      <c r="U8" s="21">
        <v>4.04</v>
      </c>
      <c r="V8" s="21">
        <v>0</v>
      </c>
      <c r="W8" s="21">
        <v>39.92</v>
      </c>
      <c r="X8" s="21">
        <v>10.1</v>
      </c>
      <c r="Y8" s="21">
        <v>0</v>
      </c>
      <c r="Z8" s="21">
        <v>3.78</v>
      </c>
      <c r="AA8" s="21">
        <v>163.33000000000001</v>
      </c>
      <c r="AB8" s="21">
        <v>472.78</v>
      </c>
      <c r="AC8" s="28">
        <v>53.944000000000003</v>
      </c>
      <c r="AD8" s="37">
        <f>C8+D8+E8+F8+G8+H8+I8+J8+K8+L8+M8+O8+P8+Q8+R8+S8+T8+U8+V8+W8+X8+Y8+Z8+AA8+0.4*AC8</f>
        <v>1271.3276000000001</v>
      </c>
      <c r="AE8" s="21">
        <f>AB8+0.6*AC8</f>
        <v>505.14639999999997</v>
      </c>
      <c r="AF8" s="21">
        <f>AD8+AE8</f>
        <v>1776.4740000000002</v>
      </c>
      <c r="AG8" s="34">
        <f>AD8/AF8</f>
        <v>0.7156466123343207</v>
      </c>
      <c r="AH8" s="36" t="s">
        <v>5</v>
      </c>
    </row>
    <row r="9" spans="1:34" ht="15.75" x14ac:dyDescent="0.25">
      <c r="A9" s="1"/>
      <c r="B9" s="44" t="s">
        <v>6</v>
      </c>
      <c r="C9" s="19">
        <v>106.84</v>
      </c>
      <c r="D9" s="19">
        <v>524.66</v>
      </c>
      <c r="E9" s="19">
        <v>0</v>
      </c>
      <c r="F9" s="19">
        <v>38.56</v>
      </c>
      <c r="G9" s="19">
        <v>0</v>
      </c>
      <c r="H9" s="19">
        <v>542.04</v>
      </c>
      <c r="I9" s="20">
        <v>0.56000000000000005</v>
      </c>
      <c r="J9" s="20">
        <v>41.42</v>
      </c>
      <c r="K9" s="20">
        <v>0</v>
      </c>
      <c r="L9" s="20">
        <v>544.78</v>
      </c>
      <c r="M9" s="20">
        <v>2276.7800000000002</v>
      </c>
      <c r="N9" s="20">
        <v>0</v>
      </c>
      <c r="O9" s="20">
        <v>0.57299999999999995</v>
      </c>
      <c r="P9" s="20">
        <v>0.08</v>
      </c>
      <c r="Q9" s="20">
        <v>10.09</v>
      </c>
      <c r="R9" s="20">
        <v>1.22</v>
      </c>
      <c r="S9" s="20">
        <v>1.179</v>
      </c>
      <c r="T9" s="20">
        <v>0.61499999999999999</v>
      </c>
      <c r="U9" s="20">
        <v>13.61</v>
      </c>
      <c r="V9" s="20">
        <v>16.059999999999999</v>
      </c>
      <c r="W9" s="20">
        <v>118.9</v>
      </c>
      <c r="X9" s="20">
        <v>9.6199999999999992</v>
      </c>
      <c r="Y9" s="20">
        <v>12.44</v>
      </c>
      <c r="Z9" s="20">
        <v>0</v>
      </c>
      <c r="AA9" s="20">
        <v>285.56</v>
      </c>
      <c r="AB9" s="20">
        <v>1861.2929999999999</v>
      </c>
      <c r="AC9" s="27">
        <v>65.099999999999994</v>
      </c>
      <c r="AD9" s="37">
        <f t="shared" ref="AD9:AD10" si="0">C9+D9+E9+F9+G9+H9+I9+J9+K9+L9+M9+O9+P9+Q9+R9+S9+T9+U9+V9+W9+X9+Y9+Z9+AA9+0.4*AC9</f>
        <v>4571.6269999999995</v>
      </c>
      <c r="AE9" s="21">
        <f t="shared" ref="AE9:AE35" si="1">AB9+0.6*AC9</f>
        <v>1900.3529999999998</v>
      </c>
      <c r="AF9" s="21">
        <f t="shared" ref="AF9:AF35" si="2">AD9+AE9</f>
        <v>6471.98</v>
      </c>
      <c r="AG9" s="34">
        <f t="shared" ref="AG9:AG36" si="3">AD9/AF9</f>
        <v>0.70637223848034136</v>
      </c>
      <c r="AH9" s="36" t="s">
        <v>6</v>
      </c>
    </row>
    <row r="10" spans="1:34" ht="15.75" x14ac:dyDescent="0.25">
      <c r="A10" s="1"/>
      <c r="B10" s="23" t="s">
        <v>7</v>
      </c>
      <c r="C10" s="19">
        <v>249.23</v>
      </c>
      <c r="D10" s="19">
        <v>564.32600000000002</v>
      </c>
      <c r="E10" s="19">
        <v>0</v>
      </c>
      <c r="F10" s="19">
        <v>0</v>
      </c>
      <c r="G10" s="19">
        <v>0</v>
      </c>
      <c r="H10" s="19">
        <v>625.28</v>
      </c>
      <c r="I10" s="21">
        <v>9.0399999999999991</v>
      </c>
      <c r="J10" s="21">
        <v>141.46</v>
      </c>
      <c r="K10" s="21">
        <v>0</v>
      </c>
      <c r="L10" s="21">
        <v>651.91999999999996</v>
      </c>
      <c r="M10" s="21">
        <v>2393.64</v>
      </c>
      <c r="N10" s="21">
        <v>0</v>
      </c>
      <c r="O10" s="21">
        <v>8.0190000000000001</v>
      </c>
      <c r="P10" s="21">
        <v>0</v>
      </c>
      <c r="Q10" s="21">
        <v>14.9</v>
      </c>
      <c r="R10" s="21">
        <v>1.04</v>
      </c>
      <c r="S10" s="21">
        <v>2.04</v>
      </c>
      <c r="T10" s="21">
        <v>0</v>
      </c>
      <c r="U10" s="21">
        <v>21.82</v>
      </c>
      <c r="V10" s="21">
        <v>7.64</v>
      </c>
      <c r="W10" s="21">
        <v>217.68</v>
      </c>
      <c r="X10" s="21">
        <v>21.96</v>
      </c>
      <c r="Y10" s="21">
        <v>23.17</v>
      </c>
      <c r="Z10" s="21">
        <v>0</v>
      </c>
      <c r="AA10" s="21">
        <v>258.66000000000003</v>
      </c>
      <c r="AB10" s="21">
        <v>4548.0379999999996</v>
      </c>
      <c r="AC10" s="28">
        <v>233.68</v>
      </c>
      <c r="AD10" s="37">
        <f t="shared" si="0"/>
        <v>5305.2969999999996</v>
      </c>
      <c r="AE10" s="21">
        <f t="shared" si="1"/>
        <v>4688.2459999999992</v>
      </c>
      <c r="AF10" s="21">
        <f t="shared" si="2"/>
        <v>9993.5429999999978</v>
      </c>
      <c r="AG10" s="34">
        <f t="shared" si="3"/>
        <v>0.53087248436315337</v>
      </c>
      <c r="AH10" s="36" t="s">
        <v>7</v>
      </c>
    </row>
    <row r="11" spans="1:34" ht="15.75" x14ac:dyDescent="0.25">
      <c r="A11" s="1"/>
      <c r="B11" s="44" t="s">
        <v>8</v>
      </c>
      <c r="C11" s="19">
        <v>139.55000000000001</v>
      </c>
      <c r="D11" s="19">
        <v>604.61</v>
      </c>
      <c r="E11" s="19">
        <v>0</v>
      </c>
      <c r="F11" s="19">
        <v>0</v>
      </c>
      <c r="G11" s="19">
        <v>0</v>
      </c>
      <c r="H11" s="19">
        <v>301.04000000000002</v>
      </c>
      <c r="I11" s="21">
        <v>7.46</v>
      </c>
      <c r="J11" s="21">
        <v>0</v>
      </c>
      <c r="K11" s="21">
        <v>0</v>
      </c>
      <c r="L11" s="21">
        <v>624.78</v>
      </c>
      <c r="M11" s="21">
        <v>1927.58</v>
      </c>
      <c r="N11" s="21">
        <v>0</v>
      </c>
      <c r="O11" s="21">
        <v>3.746</v>
      </c>
      <c r="P11" s="21">
        <v>0</v>
      </c>
      <c r="Q11" s="21">
        <v>9.3800000000000008</v>
      </c>
      <c r="R11" s="21">
        <v>0.12</v>
      </c>
      <c r="S11" s="21">
        <v>0.56999999999999995</v>
      </c>
      <c r="T11" s="21">
        <v>0.252</v>
      </c>
      <c r="U11" s="21">
        <v>3.34</v>
      </c>
      <c r="V11" s="21">
        <v>3.48</v>
      </c>
      <c r="W11" s="21">
        <v>49.84</v>
      </c>
      <c r="X11" s="21">
        <v>0</v>
      </c>
      <c r="Y11" s="21">
        <v>0</v>
      </c>
      <c r="Z11" s="21">
        <v>0</v>
      </c>
      <c r="AA11" s="21">
        <v>105.97</v>
      </c>
      <c r="AB11" s="21">
        <v>3310.66</v>
      </c>
      <c r="AC11" s="28">
        <v>181.23</v>
      </c>
      <c r="AD11" s="37">
        <v>3854.21</v>
      </c>
      <c r="AE11" s="21">
        <f t="shared" si="1"/>
        <v>3419.3979999999997</v>
      </c>
      <c r="AF11" s="21">
        <f t="shared" si="2"/>
        <v>7273.6080000000002</v>
      </c>
      <c r="AG11" s="34">
        <f t="shared" si="3"/>
        <v>0.52988970535668134</v>
      </c>
      <c r="AH11" s="36" t="s">
        <v>8</v>
      </c>
    </row>
    <row r="12" spans="1:34" ht="15.75" x14ac:dyDescent="0.25">
      <c r="A12" s="1"/>
      <c r="B12" s="23" t="s">
        <v>9</v>
      </c>
      <c r="C12" s="19">
        <v>652.79999999999995</v>
      </c>
      <c r="D12" s="19">
        <v>155.88</v>
      </c>
      <c r="E12" s="19">
        <v>0</v>
      </c>
      <c r="F12" s="19">
        <v>6.08</v>
      </c>
      <c r="G12" s="19">
        <v>822.56</v>
      </c>
      <c r="H12" s="19">
        <v>594.64</v>
      </c>
      <c r="I12" s="21">
        <v>20.61</v>
      </c>
      <c r="J12" s="21">
        <v>417.52</v>
      </c>
      <c r="K12" s="21">
        <v>2.08</v>
      </c>
      <c r="L12" s="21">
        <v>809.98</v>
      </c>
      <c r="M12" s="21">
        <v>3231.7139999999999</v>
      </c>
      <c r="N12" s="21">
        <v>0</v>
      </c>
      <c r="O12" s="21">
        <v>23.45</v>
      </c>
      <c r="P12" s="21">
        <v>0.54</v>
      </c>
      <c r="Q12" s="21">
        <v>0</v>
      </c>
      <c r="R12" s="21">
        <v>1.31</v>
      </c>
      <c r="S12" s="21">
        <v>2.04</v>
      </c>
      <c r="T12" s="21">
        <v>0</v>
      </c>
      <c r="U12" s="21">
        <v>5.98</v>
      </c>
      <c r="V12" s="21">
        <v>0</v>
      </c>
      <c r="W12" s="21">
        <v>397.98</v>
      </c>
      <c r="X12" s="21">
        <v>26.02</v>
      </c>
      <c r="Y12" s="21">
        <v>0</v>
      </c>
      <c r="Z12" s="21">
        <v>123.82</v>
      </c>
      <c r="AA12" s="21">
        <v>148.4</v>
      </c>
      <c r="AB12" s="21">
        <v>3111.86</v>
      </c>
      <c r="AC12" s="28">
        <v>111.22</v>
      </c>
      <c r="AD12" s="37">
        <f t="shared" ref="AD12:AD35" si="4">C12+D12+E12+F12+G12+H12+I12+J12+K12+L12+M12+O12+P12+Q12+R12+S12+T12+U12+V12+W12+X12+Y12+Z12+AA12+0.4*AC12</f>
        <v>7487.8919999999989</v>
      </c>
      <c r="AE12" s="21">
        <f t="shared" si="1"/>
        <v>3178.5920000000001</v>
      </c>
      <c r="AF12" s="21">
        <f t="shared" si="2"/>
        <v>10666.483999999999</v>
      </c>
      <c r="AG12" s="34">
        <f t="shared" si="3"/>
        <v>0.70200189678248237</v>
      </c>
      <c r="AH12" s="36" t="s">
        <v>9</v>
      </c>
    </row>
    <row r="13" spans="1:34" ht="15.75" x14ac:dyDescent="0.25">
      <c r="A13" s="1"/>
      <c r="B13" s="44" t="s">
        <v>10</v>
      </c>
      <c r="C13" s="19">
        <v>212.7</v>
      </c>
      <c r="D13" s="19">
        <v>10.6</v>
      </c>
      <c r="E13" s="19">
        <v>0</v>
      </c>
      <c r="F13" s="19">
        <v>0</v>
      </c>
      <c r="G13" s="19">
        <v>683.06399999999996</v>
      </c>
      <c r="H13" s="19">
        <v>528.91999999999996</v>
      </c>
      <c r="I13" s="21">
        <v>2.71</v>
      </c>
      <c r="J13" s="21">
        <v>0</v>
      </c>
      <c r="K13" s="21">
        <v>0</v>
      </c>
      <c r="L13" s="21">
        <v>581.60599999999999</v>
      </c>
      <c r="M13" s="21">
        <v>2770.32</v>
      </c>
      <c r="N13" s="21">
        <v>0</v>
      </c>
      <c r="O13" s="21">
        <v>6.64</v>
      </c>
      <c r="P13" s="21">
        <v>0.28000000000000003</v>
      </c>
      <c r="Q13" s="21">
        <v>10.220000000000001</v>
      </c>
      <c r="R13" s="21">
        <v>0</v>
      </c>
      <c r="S13" s="21">
        <v>0</v>
      </c>
      <c r="T13" s="21">
        <v>0</v>
      </c>
      <c r="U13" s="21">
        <v>35.22</v>
      </c>
      <c r="V13" s="21">
        <v>0.68</v>
      </c>
      <c r="W13" s="21">
        <v>75.02</v>
      </c>
      <c r="X13" s="21">
        <v>12.44</v>
      </c>
      <c r="Y13" s="21">
        <v>5.62</v>
      </c>
      <c r="Z13" s="21">
        <v>0</v>
      </c>
      <c r="AA13" s="21">
        <v>41.3</v>
      </c>
      <c r="AB13" s="21">
        <v>2318.29</v>
      </c>
      <c r="AC13" s="28">
        <v>45.1</v>
      </c>
      <c r="AD13" s="37">
        <f t="shared" si="4"/>
        <v>4995.380000000001</v>
      </c>
      <c r="AE13" s="21">
        <f t="shared" si="1"/>
        <v>2345.35</v>
      </c>
      <c r="AF13" s="21">
        <f t="shared" si="2"/>
        <v>7340.7300000000014</v>
      </c>
      <c r="AG13" s="34">
        <f t="shared" si="3"/>
        <v>0.68050180295420215</v>
      </c>
      <c r="AH13" s="36" t="s">
        <v>10</v>
      </c>
    </row>
    <row r="14" spans="1:34" ht="15.75" x14ac:dyDescent="0.25">
      <c r="A14" s="1"/>
      <c r="B14" s="44" t="s">
        <v>11</v>
      </c>
      <c r="C14" s="19">
        <v>25.82</v>
      </c>
      <c r="D14" s="19">
        <v>131.04</v>
      </c>
      <c r="E14" s="19">
        <v>0</v>
      </c>
      <c r="F14" s="19">
        <v>0</v>
      </c>
      <c r="G14" s="19">
        <v>2.94</v>
      </c>
      <c r="H14" s="19">
        <v>101.64</v>
      </c>
      <c r="I14" s="21">
        <v>0</v>
      </c>
      <c r="J14" s="21">
        <v>130.16</v>
      </c>
      <c r="K14" s="21">
        <v>0</v>
      </c>
      <c r="L14" s="21">
        <v>148.56</v>
      </c>
      <c r="M14" s="21">
        <v>533.65599999999995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0.39400000000000002</v>
      </c>
      <c r="T14" s="21">
        <v>0.108</v>
      </c>
      <c r="U14" s="21">
        <v>0.26</v>
      </c>
      <c r="V14" s="21">
        <v>0</v>
      </c>
      <c r="W14" s="21">
        <v>89.1</v>
      </c>
      <c r="X14" s="21">
        <v>0</v>
      </c>
      <c r="Y14" s="21">
        <v>0</v>
      </c>
      <c r="Z14" s="21">
        <v>14.9</v>
      </c>
      <c r="AA14" s="21">
        <v>53.44</v>
      </c>
      <c r="AB14" s="21">
        <v>510.11799999999999</v>
      </c>
      <c r="AC14" s="28">
        <v>33.796999999999997</v>
      </c>
      <c r="AD14" s="37">
        <f t="shared" si="4"/>
        <v>1245.5368000000001</v>
      </c>
      <c r="AE14" s="21">
        <f t="shared" si="1"/>
        <v>530.39620000000002</v>
      </c>
      <c r="AF14" s="21">
        <f t="shared" si="2"/>
        <v>1775.933</v>
      </c>
      <c r="AG14" s="34">
        <f t="shared" si="3"/>
        <v>0.70134222405912838</v>
      </c>
      <c r="AH14" s="36" t="s">
        <v>11</v>
      </c>
    </row>
    <row r="15" spans="1:34" ht="15.75" x14ac:dyDescent="0.25">
      <c r="A15" s="1"/>
      <c r="B15" s="23" t="s">
        <v>12</v>
      </c>
      <c r="C15" s="19">
        <v>3628.18</v>
      </c>
      <c r="D15" s="19">
        <v>123.02</v>
      </c>
      <c r="E15" s="19">
        <v>1.94</v>
      </c>
      <c r="F15" s="19">
        <v>0</v>
      </c>
      <c r="G15" s="19">
        <v>1568.4</v>
      </c>
      <c r="H15" s="19">
        <v>1520.94</v>
      </c>
      <c r="I15" s="21">
        <v>220.29</v>
      </c>
      <c r="J15" s="21">
        <v>2315.27</v>
      </c>
      <c r="K15" s="21">
        <v>3.86</v>
      </c>
      <c r="L15" s="21">
        <v>3294.24</v>
      </c>
      <c r="M15" s="21">
        <v>628.34</v>
      </c>
      <c r="N15" s="21">
        <v>541.44000000000005</v>
      </c>
      <c r="O15" s="21">
        <v>24.72</v>
      </c>
      <c r="P15" s="21">
        <v>1.03</v>
      </c>
      <c r="Q15" s="21">
        <v>43.76</v>
      </c>
      <c r="R15" s="21">
        <v>4.49</v>
      </c>
      <c r="S15" s="21">
        <v>6.44</v>
      </c>
      <c r="T15" s="21">
        <v>8.5220000000000002</v>
      </c>
      <c r="U15" s="21">
        <v>147.26599999999999</v>
      </c>
      <c r="V15" s="21">
        <v>74.706999999999994</v>
      </c>
      <c r="W15" s="21">
        <v>1474.22</v>
      </c>
      <c r="X15" s="21">
        <v>16.88</v>
      </c>
      <c r="Y15" s="21">
        <v>102.96</v>
      </c>
      <c r="Z15" s="21">
        <v>0</v>
      </c>
      <c r="AA15" s="21">
        <v>1368.1</v>
      </c>
      <c r="AB15" s="21">
        <v>185199.1</v>
      </c>
      <c r="AC15" s="28">
        <v>2044.1980000000001</v>
      </c>
      <c r="AD15" s="37">
        <v>17936.694</v>
      </c>
      <c r="AE15" s="21">
        <f t="shared" si="1"/>
        <v>186425.6188</v>
      </c>
      <c r="AF15" s="21">
        <f t="shared" si="2"/>
        <v>204362.31279999999</v>
      </c>
      <c r="AG15" s="34">
        <f t="shared" si="3"/>
        <v>8.7769088900230927E-2</v>
      </c>
      <c r="AH15" s="36" t="s">
        <v>12</v>
      </c>
    </row>
    <row r="16" spans="1:34" ht="15.75" x14ac:dyDescent="0.25">
      <c r="A16" s="1"/>
      <c r="B16" s="44" t="s">
        <v>13</v>
      </c>
      <c r="C16" s="19">
        <v>280.14</v>
      </c>
      <c r="D16" s="19">
        <v>0</v>
      </c>
      <c r="E16" s="19">
        <v>0</v>
      </c>
      <c r="F16" s="19">
        <v>0</v>
      </c>
      <c r="G16" s="19">
        <v>713.78</v>
      </c>
      <c r="H16" s="19">
        <v>336.16</v>
      </c>
      <c r="I16" s="21">
        <v>0</v>
      </c>
      <c r="J16" s="21">
        <v>183.7</v>
      </c>
      <c r="K16" s="21">
        <v>0</v>
      </c>
      <c r="L16" s="21">
        <v>543.82000000000005</v>
      </c>
      <c r="M16" s="21">
        <v>2014.28</v>
      </c>
      <c r="N16" s="21">
        <v>0</v>
      </c>
      <c r="O16" s="21">
        <v>23.6</v>
      </c>
      <c r="P16" s="21">
        <v>0</v>
      </c>
      <c r="Q16" s="21">
        <v>8.52</v>
      </c>
      <c r="R16" s="21">
        <v>0</v>
      </c>
      <c r="S16" s="21">
        <v>2.4700000000000002</v>
      </c>
      <c r="T16" s="21">
        <v>0.375</v>
      </c>
      <c r="U16" s="21">
        <v>9.5399999999999991</v>
      </c>
      <c r="V16" s="21">
        <v>1.7</v>
      </c>
      <c r="W16" s="21">
        <v>87.76</v>
      </c>
      <c r="X16" s="21">
        <v>0</v>
      </c>
      <c r="Y16" s="21">
        <v>0</v>
      </c>
      <c r="Z16" s="21">
        <v>109.04</v>
      </c>
      <c r="AA16" s="21">
        <v>204.36</v>
      </c>
      <c r="AB16" s="21">
        <v>3750.84</v>
      </c>
      <c r="AC16" s="28">
        <v>49.4</v>
      </c>
      <c r="AD16" s="37">
        <f t="shared" si="4"/>
        <v>4539.0050000000001</v>
      </c>
      <c r="AE16" s="21">
        <f t="shared" si="1"/>
        <v>3780.48</v>
      </c>
      <c r="AF16" s="21">
        <f t="shared" si="2"/>
        <v>8319.4850000000006</v>
      </c>
      <c r="AG16" s="34">
        <f t="shared" si="3"/>
        <v>0.54558725690352228</v>
      </c>
      <c r="AH16" s="36" t="s">
        <v>13</v>
      </c>
    </row>
    <row r="17" spans="1:34" ht="15.75" x14ac:dyDescent="0.25">
      <c r="A17" s="1"/>
      <c r="B17" s="23" t="s">
        <v>14</v>
      </c>
      <c r="C17" s="19">
        <v>71.459999999999994</v>
      </c>
      <c r="D17" s="19">
        <v>1.42</v>
      </c>
      <c r="E17" s="19">
        <v>0</v>
      </c>
      <c r="F17" s="19">
        <v>0</v>
      </c>
      <c r="G17" s="19">
        <v>1044.702</v>
      </c>
      <c r="H17" s="19">
        <v>37.44</v>
      </c>
      <c r="I17" s="21">
        <v>0</v>
      </c>
      <c r="J17" s="21">
        <v>228.74</v>
      </c>
      <c r="K17" s="21">
        <v>0</v>
      </c>
      <c r="L17" s="21">
        <v>677.14800000000002</v>
      </c>
      <c r="M17" s="21">
        <v>2125.2269999999999</v>
      </c>
      <c r="N17" s="21">
        <v>0</v>
      </c>
      <c r="O17" s="21">
        <v>16.13</v>
      </c>
      <c r="P17" s="21">
        <v>0</v>
      </c>
      <c r="Q17" s="21">
        <v>5.2</v>
      </c>
      <c r="R17" s="21">
        <v>0</v>
      </c>
      <c r="S17" s="21">
        <v>2.0089999999999999</v>
      </c>
      <c r="T17" s="21">
        <v>0.44700000000000001</v>
      </c>
      <c r="U17" s="21">
        <v>11.03</v>
      </c>
      <c r="V17" s="21">
        <v>6.65</v>
      </c>
      <c r="W17" s="21">
        <v>269.39999999999998</v>
      </c>
      <c r="X17" s="21">
        <v>19.12</v>
      </c>
      <c r="Y17" s="21">
        <v>1.4</v>
      </c>
      <c r="Z17" s="21">
        <v>0</v>
      </c>
      <c r="AA17" s="21">
        <v>579.17999999999995</v>
      </c>
      <c r="AB17" s="21">
        <v>8251.92</v>
      </c>
      <c r="AC17" s="28">
        <v>178.58</v>
      </c>
      <c r="AD17" s="37">
        <f t="shared" si="4"/>
        <v>5168.1349999999984</v>
      </c>
      <c r="AE17" s="21">
        <f t="shared" si="1"/>
        <v>8359.0679999999993</v>
      </c>
      <c r="AF17" s="21">
        <f t="shared" si="2"/>
        <v>13527.202999999998</v>
      </c>
      <c r="AG17" s="34">
        <f t="shared" si="3"/>
        <v>0.38205495992039146</v>
      </c>
      <c r="AH17" s="36" t="s">
        <v>14</v>
      </c>
    </row>
    <row r="18" spans="1:34" ht="15.75" x14ac:dyDescent="0.25">
      <c r="A18" s="1"/>
      <c r="B18" s="44" t="s">
        <v>15</v>
      </c>
      <c r="C18" s="19">
        <v>0</v>
      </c>
      <c r="D18" s="19">
        <v>19.760000000000002</v>
      </c>
      <c r="E18" s="19">
        <v>0</v>
      </c>
      <c r="F18" s="19">
        <v>0</v>
      </c>
      <c r="G18" s="19">
        <v>41.36</v>
      </c>
      <c r="H18" s="19">
        <v>0</v>
      </c>
      <c r="I18" s="21">
        <v>0</v>
      </c>
      <c r="J18" s="21">
        <v>0</v>
      </c>
      <c r="K18" s="21">
        <v>0</v>
      </c>
      <c r="L18" s="21">
        <v>26.58</v>
      </c>
      <c r="M18" s="21">
        <v>121.836</v>
      </c>
      <c r="N18" s="21">
        <v>0</v>
      </c>
      <c r="O18" s="21">
        <v>2.0299999999999998</v>
      </c>
      <c r="P18" s="21">
        <v>0</v>
      </c>
      <c r="Q18" s="21">
        <v>1.58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264.35000000000002</v>
      </c>
      <c r="AC18" s="28">
        <v>13.7</v>
      </c>
      <c r="AD18" s="37">
        <f t="shared" si="4"/>
        <v>218.626</v>
      </c>
      <c r="AE18" s="21">
        <f t="shared" si="1"/>
        <v>272.57000000000005</v>
      </c>
      <c r="AF18" s="21">
        <f t="shared" si="2"/>
        <v>491.19600000000003</v>
      </c>
      <c r="AG18" s="34">
        <f t="shared" si="3"/>
        <v>0.44508912939030448</v>
      </c>
      <c r="AH18" s="36" t="s">
        <v>15</v>
      </c>
    </row>
    <row r="19" spans="1:34" ht="15.75" x14ac:dyDescent="0.25">
      <c r="A19" s="1"/>
      <c r="B19" s="44" t="s">
        <v>16</v>
      </c>
      <c r="C19" s="19">
        <v>1543.54</v>
      </c>
      <c r="D19" s="19">
        <v>257.10000000000002</v>
      </c>
      <c r="E19" s="19">
        <v>0</v>
      </c>
      <c r="F19" s="19">
        <v>0</v>
      </c>
      <c r="G19" s="19">
        <v>989.58</v>
      </c>
      <c r="H19" s="19">
        <v>732.89</v>
      </c>
      <c r="I19" s="21">
        <v>9.6300000000000008</v>
      </c>
      <c r="J19" s="21">
        <v>544.35</v>
      </c>
      <c r="K19" s="21">
        <v>0.06</v>
      </c>
      <c r="L19" s="21">
        <v>1052.82</v>
      </c>
      <c r="M19" s="21">
        <v>2368.48</v>
      </c>
      <c r="N19" s="21">
        <v>0</v>
      </c>
      <c r="O19" s="21">
        <v>25.11</v>
      </c>
      <c r="P19" s="21">
        <v>0.83</v>
      </c>
      <c r="Q19" s="21">
        <v>44.36</v>
      </c>
      <c r="R19" s="21">
        <v>1</v>
      </c>
      <c r="S19" s="21">
        <v>1.4550000000000001</v>
      </c>
      <c r="T19" s="21">
        <v>0.32</v>
      </c>
      <c r="U19" s="21">
        <v>93.04</v>
      </c>
      <c r="V19" s="21">
        <v>56.24</v>
      </c>
      <c r="W19" s="21">
        <v>895.54</v>
      </c>
      <c r="X19" s="21">
        <v>70.989999999999995</v>
      </c>
      <c r="Y19" s="21">
        <v>39.39</v>
      </c>
      <c r="Z19" s="21">
        <v>204.98</v>
      </c>
      <c r="AA19" s="21">
        <v>341.02</v>
      </c>
      <c r="AB19" s="21">
        <v>6853.66</v>
      </c>
      <c r="AC19" s="28">
        <v>200.82</v>
      </c>
      <c r="AD19" s="37">
        <f t="shared" si="4"/>
        <v>9353.0529999999962</v>
      </c>
      <c r="AE19" s="21">
        <f t="shared" si="1"/>
        <v>6974.152</v>
      </c>
      <c r="AF19" s="21">
        <f t="shared" si="2"/>
        <v>16327.204999999996</v>
      </c>
      <c r="AG19" s="34">
        <f t="shared" si="3"/>
        <v>0.57285083393024083</v>
      </c>
      <c r="AH19" s="36" t="s">
        <v>16</v>
      </c>
    </row>
    <row r="20" spans="1:34" ht="15.75" x14ac:dyDescent="0.25">
      <c r="A20" s="1"/>
      <c r="B20" s="23" t="s">
        <v>17</v>
      </c>
      <c r="C20" s="19">
        <v>92.52</v>
      </c>
      <c r="D20" s="19">
        <v>11.66</v>
      </c>
      <c r="E20" s="19">
        <v>0</v>
      </c>
      <c r="F20" s="19">
        <v>0</v>
      </c>
      <c r="G20" s="19">
        <v>372.38</v>
      </c>
      <c r="H20" s="19">
        <v>154.38</v>
      </c>
      <c r="I20" s="21">
        <v>0.73</v>
      </c>
      <c r="J20" s="21">
        <v>0</v>
      </c>
      <c r="K20" s="21">
        <v>8.6999999999999994E-2</v>
      </c>
      <c r="L20" s="21">
        <v>261.27999999999997</v>
      </c>
      <c r="M20" s="21">
        <v>979.28</v>
      </c>
      <c r="N20" s="21">
        <v>0</v>
      </c>
      <c r="O20" s="21">
        <v>0</v>
      </c>
      <c r="P20" s="21">
        <v>0</v>
      </c>
      <c r="Q20" s="21">
        <v>4.12</v>
      </c>
      <c r="R20" s="21">
        <v>0</v>
      </c>
      <c r="S20" s="21">
        <v>0.2</v>
      </c>
      <c r="T20" s="21">
        <v>0</v>
      </c>
      <c r="U20" s="21">
        <v>4.67</v>
      </c>
      <c r="V20" s="21">
        <v>1.56</v>
      </c>
      <c r="W20" s="21">
        <v>23.88</v>
      </c>
      <c r="X20" s="21">
        <v>0.74</v>
      </c>
      <c r="Y20" s="21">
        <v>0</v>
      </c>
      <c r="Z20" s="21">
        <v>46.64</v>
      </c>
      <c r="AA20" s="21">
        <v>6.86</v>
      </c>
      <c r="AB20" s="21">
        <v>1944.32</v>
      </c>
      <c r="AC20" s="28">
        <v>27.22</v>
      </c>
      <c r="AD20" s="37">
        <f t="shared" si="4"/>
        <v>1971.875</v>
      </c>
      <c r="AE20" s="21">
        <f t="shared" si="1"/>
        <v>1960.652</v>
      </c>
      <c r="AF20" s="21">
        <f t="shared" si="2"/>
        <v>3932.527</v>
      </c>
      <c r="AG20" s="34">
        <f t="shared" si="3"/>
        <v>0.50142694506611141</v>
      </c>
      <c r="AH20" s="36" t="s">
        <v>17</v>
      </c>
    </row>
    <row r="21" spans="1:34" ht="15.75" x14ac:dyDescent="0.25">
      <c r="A21" s="1"/>
      <c r="B21" s="44" t="s">
        <v>18</v>
      </c>
      <c r="C21" s="19">
        <v>30.88</v>
      </c>
      <c r="D21" s="19">
        <v>179.74</v>
      </c>
      <c r="E21" s="19">
        <v>0</v>
      </c>
      <c r="F21" s="19">
        <v>0</v>
      </c>
      <c r="G21" s="19">
        <v>0</v>
      </c>
      <c r="H21" s="19">
        <v>221.72</v>
      </c>
      <c r="I21" s="21">
        <v>3.79</v>
      </c>
      <c r="J21" s="21">
        <v>149.76</v>
      </c>
      <c r="K21" s="21">
        <v>0</v>
      </c>
      <c r="L21" s="21">
        <v>239.09800000000001</v>
      </c>
      <c r="M21" s="21">
        <v>893.54</v>
      </c>
      <c r="N21" s="21">
        <v>0</v>
      </c>
      <c r="O21" s="21">
        <v>6.29</v>
      </c>
      <c r="P21" s="21">
        <v>0</v>
      </c>
      <c r="Q21" s="21">
        <v>4.5999999999999996</v>
      </c>
      <c r="R21" s="21">
        <v>0</v>
      </c>
      <c r="S21" s="21">
        <v>0.56000000000000005</v>
      </c>
      <c r="T21" s="21">
        <v>0</v>
      </c>
      <c r="U21" s="21">
        <v>25.42</v>
      </c>
      <c r="V21" s="21">
        <v>0</v>
      </c>
      <c r="W21" s="21">
        <v>95.68</v>
      </c>
      <c r="X21" s="21">
        <v>10.1</v>
      </c>
      <c r="Y21" s="21">
        <v>18.38</v>
      </c>
      <c r="Z21" s="21">
        <v>0</v>
      </c>
      <c r="AA21" s="21">
        <v>86.42</v>
      </c>
      <c r="AB21" s="21">
        <v>2126.48</v>
      </c>
      <c r="AC21" s="28">
        <v>42.84</v>
      </c>
      <c r="AD21" s="37">
        <f t="shared" si="4"/>
        <v>1983.114</v>
      </c>
      <c r="AE21" s="21">
        <f t="shared" si="1"/>
        <v>2152.1840000000002</v>
      </c>
      <c r="AF21" s="21">
        <f t="shared" si="2"/>
        <v>4135.2980000000007</v>
      </c>
      <c r="AG21" s="34">
        <f t="shared" si="3"/>
        <v>0.47955770055749303</v>
      </c>
      <c r="AH21" s="36" t="s">
        <v>18</v>
      </c>
    </row>
    <row r="22" spans="1:34" ht="15.75" x14ac:dyDescent="0.25">
      <c r="A22" s="1"/>
      <c r="B22" s="23" t="s">
        <v>19</v>
      </c>
      <c r="C22" s="19">
        <v>475.96</v>
      </c>
      <c r="D22" s="19">
        <v>39.299999999999997</v>
      </c>
      <c r="E22" s="19">
        <v>0</v>
      </c>
      <c r="F22" s="19">
        <v>1.38</v>
      </c>
      <c r="G22" s="19">
        <v>2099.54</v>
      </c>
      <c r="H22" s="19">
        <v>15.6</v>
      </c>
      <c r="I22" s="21">
        <v>29.34</v>
      </c>
      <c r="J22" s="21">
        <v>634.66999999999996</v>
      </c>
      <c r="K22" s="21">
        <v>0</v>
      </c>
      <c r="L22" s="21">
        <v>1140.2</v>
      </c>
      <c r="M22" s="21">
        <v>2733.98</v>
      </c>
      <c r="N22" s="21">
        <v>0</v>
      </c>
      <c r="O22" s="21">
        <v>0</v>
      </c>
      <c r="P22" s="21">
        <v>0.34</v>
      </c>
      <c r="Q22" s="21">
        <v>44.14</v>
      </c>
      <c r="R22" s="21">
        <v>0</v>
      </c>
      <c r="S22" s="21">
        <v>1.68</v>
      </c>
      <c r="T22" s="21">
        <v>0</v>
      </c>
      <c r="U22" s="21">
        <v>85.64</v>
      </c>
      <c r="V22" s="21">
        <v>9.9</v>
      </c>
      <c r="W22" s="21">
        <v>421.28</v>
      </c>
      <c r="X22" s="21">
        <v>51</v>
      </c>
      <c r="Y22" s="21">
        <v>0</v>
      </c>
      <c r="Z22" s="21">
        <v>207.28</v>
      </c>
      <c r="AA22" s="21">
        <v>265.48</v>
      </c>
      <c r="AB22" s="21">
        <v>8586.9599999999991</v>
      </c>
      <c r="AC22" s="28">
        <v>165.44</v>
      </c>
      <c r="AD22" s="37">
        <f t="shared" si="4"/>
        <v>8322.8859999999986</v>
      </c>
      <c r="AE22" s="21">
        <v>8676.7240000000002</v>
      </c>
      <c r="AF22" s="21">
        <f t="shared" si="2"/>
        <v>16999.61</v>
      </c>
      <c r="AG22" s="34">
        <f t="shared" si="3"/>
        <v>0.48959276124569906</v>
      </c>
      <c r="AH22" s="36" t="s">
        <v>19</v>
      </c>
    </row>
    <row r="23" spans="1:34" ht="15.75" x14ac:dyDescent="0.25">
      <c r="A23" s="1"/>
      <c r="B23" s="23" t="s">
        <v>20</v>
      </c>
      <c r="C23" s="19">
        <v>5.96</v>
      </c>
      <c r="D23" s="19">
        <v>7.2</v>
      </c>
      <c r="E23" s="19">
        <v>0</v>
      </c>
      <c r="F23" s="19">
        <v>0</v>
      </c>
      <c r="G23" s="19">
        <v>492.48</v>
      </c>
      <c r="H23" s="19">
        <v>7.06</v>
      </c>
      <c r="I23" s="21">
        <v>5.66</v>
      </c>
      <c r="J23" s="21">
        <v>110.62</v>
      </c>
      <c r="K23" s="21">
        <v>0</v>
      </c>
      <c r="L23" s="21">
        <v>411.44</v>
      </c>
      <c r="M23" s="21">
        <v>926.42</v>
      </c>
      <c r="N23" s="21">
        <v>0</v>
      </c>
      <c r="O23" s="21">
        <v>7.22</v>
      </c>
      <c r="P23" s="21">
        <v>0</v>
      </c>
      <c r="Q23" s="21">
        <v>5.82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111.8</v>
      </c>
      <c r="X23" s="21">
        <v>0</v>
      </c>
      <c r="Y23" s="21">
        <v>0</v>
      </c>
      <c r="Z23" s="21">
        <v>12.92</v>
      </c>
      <c r="AA23" s="21">
        <v>92.804000000000002</v>
      </c>
      <c r="AB23" s="21">
        <v>4288.9799999999996</v>
      </c>
      <c r="AC23" s="28">
        <v>55.84</v>
      </c>
      <c r="AD23" s="37">
        <f t="shared" si="4"/>
        <v>2219.7400000000002</v>
      </c>
      <c r="AE23" s="21">
        <f t="shared" si="1"/>
        <v>4322.4839999999995</v>
      </c>
      <c r="AF23" s="21">
        <f t="shared" si="2"/>
        <v>6542.2240000000002</v>
      </c>
      <c r="AG23" s="34">
        <f t="shared" si="3"/>
        <v>0.33929440508304215</v>
      </c>
      <c r="AH23" s="36" t="s">
        <v>20</v>
      </c>
    </row>
    <row r="24" spans="1:34" ht="15.75" x14ac:dyDescent="0.25">
      <c r="A24" s="1"/>
      <c r="B24" s="23" t="s">
        <v>21</v>
      </c>
      <c r="C24" s="19">
        <v>11.82</v>
      </c>
      <c r="D24" s="19">
        <v>69.180000000000007</v>
      </c>
      <c r="E24" s="19">
        <v>0</v>
      </c>
      <c r="F24" s="19">
        <v>3.19</v>
      </c>
      <c r="G24" s="19">
        <v>0</v>
      </c>
      <c r="H24" s="19">
        <v>76.02</v>
      </c>
      <c r="I24" s="21">
        <v>0</v>
      </c>
      <c r="J24" s="21">
        <v>0</v>
      </c>
      <c r="K24" s="21">
        <v>0</v>
      </c>
      <c r="L24" s="21">
        <v>111.36</v>
      </c>
      <c r="M24" s="21">
        <v>319.33999999999997</v>
      </c>
      <c r="N24" s="21">
        <v>0</v>
      </c>
      <c r="O24" s="21">
        <v>0</v>
      </c>
      <c r="P24" s="21">
        <v>0</v>
      </c>
      <c r="Q24" s="21">
        <v>5</v>
      </c>
      <c r="R24" s="21">
        <v>0</v>
      </c>
      <c r="S24" s="21">
        <v>0</v>
      </c>
      <c r="T24" s="21">
        <v>0</v>
      </c>
      <c r="U24" s="21">
        <v>6.08</v>
      </c>
      <c r="V24" s="21">
        <v>0</v>
      </c>
      <c r="W24" s="21">
        <v>48.42</v>
      </c>
      <c r="X24" s="21">
        <v>8.9</v>
      </c>
      <c r="Y24" s="21">
        <v>1.8</v>
      </c>
      <c r="Z24" s="21">
        <v>0</v>
      </c>
      <c r="AA24" s="21">
        <v>37.6</v>
      </c>
      <c r="AB24" s="21">
        <v>973.28</v>
      </c>
      <c r="AC24" s="28">
        <v>15.6</v>
      </c>
      <c r="AD24" s="37">
        <f t="shared" si="4"/>
        <v>704.94999999999993</v>
      </c>
      <c r="AE24" s="21">
        <f t="shared" si="1"/>
        <v>982.64</v>
      </c>
      <c r="AF24" s="21">
        <f t="shared" si="2"/>
        <v>1687.59</v>
      </c>
      <c r="AG24" s="34">
        <f t="shared" si="3"/>
        <v>0.41772586943511159</v>
      </c>
      <c r="AH24" s="36" t="s">
        <v>21</v>
      </c>
    </row>
    <row r="25" spans="1:34" ht="15.75" x14ac:dyDescent="0.25">
      <c r="A25" s="1"/>
      <c r="B25" s="23" t="s">
        <v>22</v>
      </c>
      <c r="C25" s="19">
        <v>688.62599999999998</v>
      </c>
      <c r="D25" s="19">
        <v>7.4059999999999997</v>
      </c>
      <c r="E25" s="19">
        <v>0</v>
      </c>
      <c r="F25" s="19">
        <v>0</v>
      </c>
      <c r="G25" s="19">
        <v>877.98599999999999</v>
      </c>
      <c r="H25" s="19">
        <v>143.58000000000001</v>
      </c>
      <c r="I25" s="21">
        <v>0</v>
      </c>
      <c r="J25" s="21">
        <v>75.44</v>
      </c>
      <c r="K25" s="21">
        <v>0</v>
      </c>
      <c r="L25" s="21">
        <v>639.99400000000003</v>
      </c>
      <c r="M25" s="21">
        <v>3221.82</v>
      </c>
      <c r="N25" s="21">
        <v>0</v>
      </c>
      <c r="O25" s="21">
        <v>21.741</v>
      </c>
      <c r="P25" s="21">
        <v>0</v>
      </c>
      <c r="Q25" s="21">
        <v>11.52</v>
      </c>
      <c r="R25" s="21">
        <v>0</v>
      </c>
      <c r="S25" s="21">
        <v>3.93</v>
      </c>
      <c r="T25" s="21">
        <v>1.149</v>
      </c>
      <c r="U25" s="21">
        <v>11.64</v>
      </c>
      <c r="V25" s="21">
        <v>3.2290000000000001</v>
      </c>
      <c r="W25" s="21">
        <v>158.18</v>
      </c>
      <c r="X25" s="21">
        <v>8.8149999999999995</v>
      </c>
      <c r="Y25" s="21">
        <v>1.7969999999999999</v>
      </c>
      <c r="Z25" s="21">
        <v>195.36</v>
      </c>
      <c r="AA25" s="21">
        <v>206.6</v>
      </c>
      <c r="AB25" s="21">
        <v>4614.3599999999997</v>
      </c>
      <c r="AC25" s="28">
        <v>69.260000000000005</v>
      </c>
      <c r="AD25" s="37">
        <f t="shared" si="4"/>
        <v>6306.5170000000016</v>
      </c>
      <c r="AE25" s="21">
        <f t="shared" si="1"/>
        <v>4655.9159999999993</v>
      </c>
      <c r="AF25" s="21">
        <f t="shared" si="2"/>
        <v>10962.433000000001</v>
      </c>
      <c r="AG25" s="34">
        <f t="shared" si="3"/>
        <v>0.5752844281921724</v>
      </c>
      <c r="AH25" s="36" t="s">
        <v>22</v>
      </c>
    </row>
    <row r="26" spans="1:34" ht="15.75" x14ac:dyDescent="0.25">
      <c r="A26" s="1"/>
      <c r="B26" s="23" t="s">
        <v>23</v>
      </c>
      <c r="C26" s="19">
        <v>13.3</v>
      </c>
      <c r="D26" s="19">
        <v>4.6399999999999997</v>
      </c>
      <c r="E26" s="19">
        <v>0</v>
      </c>
      <c r="F26" s="19">
        <v>0</v>
      </c>
      <c r="G26" s="19">
        <v>289.04000000000002</v>
      </c>
      <c r="H26" s="19">
        <v>190.72</v>
      </c>
      <c r="I26" s="21">
        <v>2.13</v>
      </c>
      <c r="J26" s="21">
        <v>97.42</v>
      </c>
      <c r="K26" s="21">
        <v>0</v>
      </c>
      <c r="L26" s="21">
        <v>375.58</v>
      </c>
      <c r="M26" s="21">
        <v>1078</v>
      </c>
      <c r="N26" s="21">
        <v>0</v>
      </c>
      <c r="O26" s="21">
        <v>3.2</v>
      </c>
      <c r="P26" s="21">
        <v>0</v>
      </c>
      <c r="Q26" s="21">
        <v>3.02</v>
      </c>
      <c r="R26" s="21">
        <v>0</v>
      </c>
      <c r="S26" s="21">
        <v>1.56</v>
      </c>
      <c r="T26" s="21">
        <v>0.17</v>
      </c>
      <c r="U26" s="21">
        <v>16.88</v>
      </c>
      <c r="V26" s="21">
        <v>8.91</v>
      </c>
      <c r="W26" s="21">
        <v>40.840000000000003</v>
      </c>
      <c r="X26" s="21">
        <v>6.74</v>
      </c>
      <c r="Y26" s="21">
        <v>7.18</v>
      </c>
      <c r="Z26" s="21">
        <v>82.3</v>
      </c>
      <c r="AA26" s="21">
        <v>226.02</v>
      </c>
      <c r="AB26" s="21">
        <v>1793.36</v>
      </c>
      <c r="AC26" s="28">
        <v>35.44</v>
      </c>
      <c r="AD26" s="37">
        <f t="shared" si="4"/>
        <v>2461.8259999999996</v>
      </c>
      <c r="AE26" s="21">
        <f t="shared" si="1"/>
        <v>1814.6239999999998</v>
      </c>
      <c r="AF26" s="21">
        <f t="shared" si="2"/>
        <v>4276.4499999999989</v>
      </c>
      <c r="AG26" s="34">
        <f t="shared" si="3"/>
        <v>0.57567047434203611</v>
      </c>
      <c r="AH26" s="36" t="s">
        <v>23</v>
      </c>
    </row>
    <row r="27" spans="1:34" ht="15.75" x14ac:dyDescent="0.25">
      <c r="A27" s="1"/>
      <c r="B27" s="44" t="s">
        <v>24</v>
      </c>
      <c r="C27" s="19">
        <v>78.42</v>
      </c>
      <c r="D27" s="19">
        <v>121.76</v>
      </c>
      <c r="E27" s="19">
        <v>0</v>
      </c>
      <c r="F27" s="19">
        <v>0</v>
      </c>
      <c r="G27" s="19">
        <v>89</v>
      </c>
      <c r="H27" s="19">
        <v>154.94</v>
      </c>
      <c r="I27" s="21">
        <v>7.85</v>
      </c>
      <c r="J27" s="21">
        <v>145.34</v>
      </c>
      <c r="K27" s="21">
        <v>0.105</v>
      </c>
      <c r="L27" s="21">
        <v>224.26</v>
      </c>
      <c r="M27" s="21">
        <v>829.9</v>
      </c>
      <c r="N27" s="21">
        <v>0</v>
      </c>
      <c r="O27" s="21">
        <v>9.58</v>
      </c>
      <c r="P27" s="21">
        <v>0</v>
      </c>
      <c r="Q27" s="21">
        <v>5.22</v>
      </c>
      <c r="R27" s="21">
        <v>0</v>
      </c>
      <c r="S27" s="21">
        <v>0.188</v>
      </c>
      <c r="T27" s="21">
        <v>0.16400000000000001</v>
      </c>
      <c r="U27" s="21">
        <v>18.8</v>
      </c>
      <c r="V27" s="21">
        <v>8.2200000000000006</v>
      </c>
      <c r="W27" s="21">
        <v>75.08</v>
      </c>
      <c r="X27" s="21">
        <v>6.7</v>
      </c>
      <c r="Y27" s="21">
        <v>7.29</v>
      </c>
      <c r="Z27" s="21">
        <v>38.78</v>
      </c>
      <c r="AA27" s="21">
        <v>106.76</v>
      </c>
      <c r="AB27" s="21">
        <v>1033.48</v>
      </c>
      <c r="AC27" s="28">
        <v>44.82</v>
      </c>
      <c r="AD27" s="37">
        <f t="shared" si="4"/>
        <v>1946.2850000000001</v>
      </c>
      <c r="AE27" s="21">
        <f t="shared" si="1"/>
        <v>1060.3720000000001</v>
      </c>
      <c r="AF27" s="21">
        <f t="shared" si="2"/>
        <v>3006.6570000000002</v>
      </c>
      <c r="AG27" s="34">
        <f t="shared" si="3"/>
        <v>0.64732525193262813</v>
      </c>
      <c r="AH27" s="36" t="s">
        <v>24</v>
      </c>
    </row>
    <row r="28" spans="1:34" ht="15.75" x14ac:dyDescent="0.25">
      <c r="A28" s="1"/>
      <c r="B28" s="23" t="s">
        <v>25</v>
      </c>
      <c r="C28" s="19">
        <v>272.82</v>
      </c>
      <c r="D28" s="19">
        <v>110.02</v>
      </c>
      <c r="E28" s="19">
        <v>0</v>
      </c>
      <c r="F28" s="19">
        <v>6.24</v>
      </c>
      <c r="G28" s="19">
        <v>207.9</v>
      </c>
      <c r="H28" s="19">
        <v>216.1</v>
      </c>
      <c r="I28" s="21">
        <v>0</v>
      </c>
      <c r="J28" s="21">
        <v>225.34</v>
      </c>
      <c r="K28" s="21">
        <v>0</v>
      </c>
      <c r="L28" s="21">
        <v>506.88</v>
      </c>
      <c r="M28" s="21">
        <v>987.5</v>
      </c>
      <c r="N28" s="21">
        <v>0</v>
      </c>
      <c r="O28" s="21">
        <v>25.82</v>
      </c>
      <c r="P28" s="21">
        <v>0</v>
      </c>
      <c r="Q28" s="21">
        <v>2.5299999999999998</v>
      </c>
      <c r="R28" s="21">
        <v>0</v>
      </c>
      <c r="S28" s="21">
        <v>0.6</v>
      </c>
      <c r="T28" s="21">
        <v>9.8000000000000004E-2</v>
      </c>
      <c r="U28" s="21">
        <v>4.8600000000000003</v>
      </c>
      <c r="V28" s="21">
        <v>7.34</v>
      </c>
      <c r="W28" s="21">
        <v>97.26</v>
      </c>
      <c r="X28" s="21">
        <v>14.68</v>
      </c>
      <c r="Y28" s="21">
        <v>0</v>
      </c>
      <c r="Z28" s="21">
        <v>51.9</v>
      </c>
      <c r="AA28" s="21">
        <v>306.60000000000002</v>
      </c>
      <c r="AB28" s="21">
        <v>2142</v>
      </c>
      <c r="AC28" s="28">
        <v>137.32</v>
      </c>
      <c r="AD28" s="37">
        <v>3103.1419999999998</v>
      </c>
      <c r="AE28" s="21">
        <v>2220.7359999999999</v>
      </c>
      <c r="AF28" s="21">
        <f t="shared" si="2"/>
        <v>5323.8779999999997</v>
      </c>
      <c r="AG28" s="34">
        <f t="shared" si="3"/>
        <v>0.58287248505694533</v>
      </c>
      <c r="AH28" s="36" t="s">
        <v>25</v>
      </c>
    </row>
    <row r="29" spans="1:34" ht="15.75" x14ac:dyDescent="0.25">
      <c r="A29" s="1"/>
      <c r="B29" s="23" t="s">
        <v>26</v>
      </c>
      <c r="C29" s="19">
        <v>0</v>
      </c>
      <c r="D29" s="19">
        <v>36.520000000000003</v>
      </c>
      <c r="E29" s="19">
        <v>0</v>
      </c>
      <c r="F29" s="19">
        <v>0</v>
      </c>
      <c r="G29" s="19">
        <v>0</v>
      </c>
      <c r="H29" s="19">
        <v>51.36</v>
      </c>
      <c r="I29" s="21">
        <v>0</v>
      </c>
      <c r="J29" s="21">
        <v>0</v>
      </c>
      <c r="K29" s="21">
        <v>0</v>
      </c>
      <c r="L29" s="21">
        <v>36.246000000000002</v>
      </c>
      <c r="M29" s="21">
        <v>180.35</v>
      </c>
      <c r="N29" s="21">
        <v>0</v>
      </c>
      <c r="O29" s="21">
        <v>1.6259999999999999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15.7</v>
      </c>
      <c r="AB29" s="21">
        <v>227.82</v>
      </c>
      <c r="AC29" s="28">
        <v>66.53</v>
      </c>
      <c r="AD29" s="37">
        <f t="shared" si="4"/>
        <v>348.41399999999999</v>
      </c>
      <c r="AE29" s="21">
        <f t="shared" si="1"/>
        <v>267.738</v>
      </c>
      <c r="AF29" s="21">
        <f t="shared" si="2"/>
        <v>616.15200000000004</v>
      </c>
      <c r="AG29" s="34">
        <f t="shared" si="3"/>
        <v>0.56546761188797567</v>
      </c>
      <c r="AH29" s="36" t="s">
        <v>26</v>
      </c>
    </row>
    <row r="30" spans="1:34" ht="15.75" x14ac:dyDescent="0.25">
      <c r="A30" s="1"/>
      <c r="B30" s="23" t="s">
        <v>27</v>
      </c>
      <c r="C30" s="19">
        <v>31.36</v>
      </c>
      <c r="D30" s="19">
        <v>262.44</v>
      </c>
      <c r="E30" s="19">
        <v>2.98</v>
      </c>
      <c r="F30" s="19">
        <v>0</v>
      </c>
      <c r="G30" s="19">
        <v>0</v>
      </c>
      <c r="H30" s="19">
        <v>183.44</v>
      </c>
      <c r="I30" s="21">
        <v>0</v>
      </c>
      <c r="J30" s="21">
        <v>0</v>
      </c>
      <c r="K30" s="21">
        <v>0</v>
      </c>
      <c r="L30" s="21">
        <v>249.34</v>
      </c>
      <c r="M30" s="21">
        <v>980.36</v>
      </c>
      <c r="N30" s="21">
        <v>0</v>
      </c>
      <c r="O30" s="21">
        <v>9.14</v>
      </c>
      <c r="P30" s="21">
        <v>0</v>
      </c>
      <c r="Q30" s="21">
        <v>4.34</v>
      </c>
      <c r="R30" s="21">
        <v>0</v>
      </c>
      <c r="S30" s="21">
        <v>0</v>
      </c>
      <c r="T30" s="21">
        <v>0</v>
      </c>
      <c r="U30" s="21">
        <v>3.72</v>
      </c>
      <c r="V30" s="21">
        <v>0.3</v>
      </c>
      <c r="W30" s="21">
        <v>6.96</v>
      </c>
      <c r="X30" s="21">
        <v>0</v>
      </c>
      <c r="Y30" s="21">
        <v>0</v>
      </c>
      <c r="Z30" s="21">
        <v>16.38</v>
      </c>
      <c r="AA30" s="21">
        <v>0</v>
      </c>
      <c r="AB30" s="21">
        <v>843.6</v>
      </c>
      <c r="AC30" s="28">
        <v>60.88</v>
      </c>
      <c r="AD30" s="37">
        <v>1775.1120000000001</v>
      </c>
      <c r="AE30" s="21">
        <f t="shared" si="1"/>
        <v>880.12800000000004</v>
      </c>
      <c r="AF30" s="21">
        <f t="shared" si="2"/>
        <v>2655.2400000000002</v>
      </c>
      <c r="AG30" s="34">
        <f t="shared" si="3"/>
        <v>0.668531658155195</v>
      </c>
      <c r="AH30" s="36" t="s">
        <v>27</v>
      </c>
    </row>
    <row r="31" spans="1:34" ht="15.75" x14ac:dyDescent="0.25">
      <c r="A31" s="1"/>
      <c r="B31" s="23" t="s">
        <v>28</v>
      </c>
      <c r="C31" s="19">
        <v>99.12</v>
      </c>
      <c r="D31" s="19">
        <v>264.62</v>
      </c>
      <c r="E31" s="19">
        <v>0</v>
      </c>
      <c r="F31" s="19">
        <v>0</v>
      </c>
      <c r="G31" s="19">
        <v>0</v>
      </c>
      <c r="H31" s="19">
        <v>238.61</v>
      </c>
      <c r="I31" s="21">
        <v>4.24</v>
      </c>
      <c r="J31" s="21">
        <v>0</v>
      </c>
      <c r="K31" s="21">
        <v>0</v>
      </c>
      <c r="L31" s="21">
        <v>347</v>
      </c>
      <c r="M31" s="21">
        <v>1057.6400000000001</v>
      </c>
      <c r="N31" s="21">
        <v>0</v>
      </c>
      <c r="O31" s="21">
        <v>1.6120000000000001</v>
      </c>
      <c r="P31" s="21">
        <v>0</v>
      </c>
      <c r="Q31" s="21">
        <v>12.3</v>
      </c>
      <c r="R31" s="21">
        <v>0</v>
      </c>
      <c r="S31" s="21">
        <v>0</v>
      </c>
      <c r="T31" s="21">
        <v>0</v>
      </c>
      <c r="U31" s="21">
        <v>10.32</v>
      </c>
      <c r="V31" s="21">
        <v>7.06</v>
      </c>
      <c r="W31" s="21">
        <v>63.26</v>
      </c>
      <c r="X31" s="21">
        <v>8.58</v>
      </c>
      <c r="Y31" s="21">
        <v>18.66</v>
      </c>
      <c r="Z31" s="21">
        <v>0</v>
      </c>
      <c r="AA31" s="21">
        <v>268.83999999999997</v>
      </c>
      <c r="AB31" s="21">
        <v>2737.34</v>
      </c>
      <c r="AC31" s="28">
        <v>61.3</v>
      </c>
      <c r="AD31" s="37">
        <f t="shared" si="4"/>
        <v>2426.3820000000001</v>
      </c>
      <c r="AE31" s="21">
        <f t="shared" si="1"/>
        <v>2774.1200000000003</v>
      </c>
      <c r="AF31" s="21">
        <f t="shared" si="2"/>
        <v>5200.5020000000004</v>
      </c>
      <c r="AG31" s="34">
        <f t="shared" si="3"/>
        <v>0.46656688142798519</v>
      </c>
      <c r="AH31" s="36" t="s">
        <v>28</v>
      </c>
    </row>
    <row r="32" spans="1:34" ht="15.75" x14ac:dyDescent="0.25">
      <c r="A32" s="1"/>
      <c r="B32" s="23" t="s">
        <v>29</v>
      </c>
      <c r="C32" s="19">
        <v>321.2</v>
      </c>
      <c r="D32" s="19">
        <v>227.84</v>
      </c>
      <c r="E32" s="19">
        <v>0</v>
      </c>
      <c r="F32" s="19">
        <v>0</v>
      </c>
      <c r="G32" s="19">
        <v>0</v>
      </c>
      <c r="H32" s="19">
        <v>257.38</v>
      </c>
      <c r="I32" s="21">
        <v>0</v>
      </c>
      <c r="J32" s="21">
        <v>7.96</v>
      </c>
      <c r="K32" s="21">
        <v>0</v>
      </c>
      <c r="L32" s="21">
        <v>262.5</v>
      </c>
      <c r="M32" s="21">
        <v>552.24</v>
      </c>
      <c r="N32" s="21">
        <v>0</v>
      </c>
      <c r="O32" s="21">
        <v>17.72</v>
      </c>
      <c r="P32" s="21">
        <v>0</v>
      </c>
      <c r="Q32" s="21">
        <v>4.7</v>
      </c>
      <c r="R32" s="21">
        <v>0</v>
      </c>
      <c r="S32" s="21">
        <v>1.18</v>
      </c>
      <c r="T32" s="21">
        <v>0</v>
      </c>
      <c r="U32" s="21">
        <v>6.94</v>
      </c>
      <c r="V32" s="21">
        <v>0</v>
      </c>
      <c r="W32" s="21">
        <v>70.42</v>
      </c>
      <c r="X32" s="21">
        <v>4.74</v>
      </c>
      <c r="Y32" s="21">
        <v>0</v>
      </c>
      <c r="Z32" s="21">
        <v>18.78</v>
      </c>
      <c r="AA32" s="21">
        <v>82.18</v>
      </c>
      <c r="AB32" s="21">
        <v>5561.06</v>
      </c>
      <c r="AC32" s="28">
        <v>40.619999999999997</v>
      </c>
      <c r="AD32" s="37">
        <v>1852.028</v>
      </c>
      <c r="AE32" s="21">
        <f t="shared" si="1"/>
        <v>5585.4320000000007</v>
      </c>
      <c r="AF32" s="21">
        <f t="shared" si="2"/>
        <v>7437.4600000000009</v>
      </c>
      <c r="AG32" s="34">
        <f t="shared" si="3"/>
        <v>0.24901350729953503</v>
      </c>
      <c r="AH32" s="36" t="s">
        <v>29</v>
      </c>
    </row>
    <row r="33" spans="1:34" ht="15.75" x14ac:dyDescent="0.25">
      <c r="A33" s="1"/>
      <c r="B33" s="44" t="s">
        <v>30</v>
      </c>
      <c r="C33" s="19">
        <v>22.8</v>
      </c>
      <c r="D33" s="19">
        <v>210.26</v>
      </c>
      <c r="E33" s="19">
        <v>0</v>
      </c>
      <c r="F33" s="19">
        <v>0</v>
      </c>
      <c r="G33" s="19">
        <v>0</v>
      </c>
      <c r="H33" s="19">
        <v>186.56</v>
      </c>
      <c r="I33" s="21">
        <v>7.65</v>
      </c>
      <c r="J33" s="21">
        <v>135.06</v>
      </c>
      <c r="K33" s="21">
        <v>0</v>
      </c>
      <c r="L33" s="21">
        <v>280.54000000000002</v>
      </c>
      <c r="M33" s="21">
        <v>647.02</v>
      </c>
      <c r="N33" s="21">
        <v>0</v>
      </c>
      <c r="O33" s="21">
        <v>0</v>
      </c>
      <c r="P33" s="21">
        <v>0</v>
      </c>
      <c r="Q33" s="21">
        <v>9.02</v>
      </c>
      <c r="R33" s="21">
        <v>0</v>
      </c>
      <c r="S33" s="21">
        <v>0.59</v>
      </c>
      <c r="T33" s="21">
        <v>0.22</v>
      </c>
      <c r="U33" s="21">
        <v>19.96</v>
      </c>
      <c r="V33" s="21">
        <v>0</v>
      </c>
      <c r="W33" s="21">
        <v>109.14</v>
      </c>
      <c r="X33" s="21">
        <v>23.14</v>
      </c>
      <c r="Y33" s="21">
        <v>0</v>
      </c>
      <c r="Z33" s="21">
        <v>0</v>
      </c>
      <c r="AA33" s="21">
        <v>78.31</v>
      </c>
      <c r="AB33" s="21">
        <v>1260.5</v>
      </c>
      <c r="AC33" s="28">
        <v>67.34</v>
      </c>
      <c r="AD33" s="37">
        <f t="shared" si="4"/>
        <v>1757.2059999999999</v>
      </c>
      <c r="AE33" s="21">
        <f t="shared" si="1"/>
        <v>1300.904</v>
      </c>
      <c r="AF33" s="21">
        <f t="shared" si="2"/>
        <v>3058.1099999999997</v>
      </c>
      <c r="AG33" s="34">
        <f t="shared" si="3"/>
        <v>0.57460523002769692</v>
      </c>
      <c r="AH33" s="36" t="s">
        <v>30</v>
      </c>
    </row>
    <row r="34" spans="1:34" ht="15.75" x14ac:dyDescent="0.25">
      <c r="A34" s="1"/>
      <c r="B34" s="44" t="s">
        <v>31</v>
      </c>
      <c r="C34" s="19">
        <v>86.36</v>
      </c>
      <c r="D34" s="19">
        <v>246.61</v>
      </c>
      <c r="E34" s="19">
        <v>0</v>
      </c>
      <c r="F34" s="19">
        <v>0</v>
      </c>
      <c r="G34" s="19">
        <v>0</v>
      </c>
      <c r="H34" s="19">
        <v>223.2</v>
      </c>
      <c r="I34" s="21">
        <v>0</v>
      </c>
      <c r="J34" s="21">
        <v>120.26</v>
      </c>
      <c r="K34" s="21">
        <v>0</v>
      </c>
      <c r="L34" s="21">
        <v>278.7</v>
      </c>
      <c r="M34" s="21">
        <v>1045.4870000000001</v>
      </c>
      <c r="N34" s="21">
        <v>0</v>
      </c>
      <c r="O34" s="21">
        <v>7.16</v>
      </c>
      <c r="P34" s="21">
        <v>0</v>
      </c>
      <c r="Q34" s="21">
        <v>1.1200000000000001</v>
      </c>
      <c r="R34" s="21">
        <v>0</v>
      </c>
      <c r="S34" s="21">
        <v>0.4</v>
      </c>
      <c r="T34" s="21">
        <v>0</v>
      </c>
      <c r="U34" s="21">
        <v>10.119999999999999</v>
      </c>
      <c r="V34" s="21">
        <v>1.02</v>
      </c>
      <c r="W34" s="21">
        <v>2.72</v>
      </c>
      <c r="X34" s="21">
        <v>0</v>
      </c>
      <c r="Y34" s="21">
        <v>0.26</v>
      </c>
      <c r="Z34" s="21">
        <v>19.68</v>
      </c>
      <c r="AA34" s="21">
        <v>22.52</v>
      </c>
      <c r="AB34" s="21">
        <v>1656.22</v>
      </c>
      <c r="AC34" s="28">
        <v>93.92</v>
      </c>
      <c r="AD34" s="37">
        <f t="shared" si="4"/>
        <v>2103.1850000000004</v>
      </c>
      <c r="AE34" s="21">
        <f t="shared" si="1"/>
        <v>1712.5720000000001</v>
      </c>
      <c r="AF34" s="21">
        <f t="shared" si="2"/>
        <v>3815.7570000000005</v>
      </c>
      <c r="AG34" s="34">
        <f t="shared" si="3"/>
        <v>0.55118420800905299</v>
      </c>
      <c r="AH34" s="36" t="s">
        <v>31</v>
      </c>
    </row>
    <row r="35" spans="1:34" ht="15.75" x14ac:dyDescent="0.25">
      <c r="A35" s="1"/>
      <c r="B35" s="44" t="s">
        <v>32</v>
      </c>
      <c r="C35" s="19">
        <v>33.299999999999997</v>
      </c>
      <c r="D35" s="19">
        <v>220.08</v>
      </c>
      <c r="E35" s="19">
        <v>0</v>
      </c>
      <c r="F35" s="19">
        <v>0</v>
      </c>
      <c r="G35" s="19">
        <v>0</v>
      </c>
      <c r="H35" s="19">
        <v>133.41999999999999</v>
      </c>
      <c r="I35" s="21">
        <v>0</v>
      </c>
      <c r="J35" s="21">
        <v>0</v>
      </c>
      <c r="K35" s="21">
        <v>1.7000000000000001E-2</v>
      </c>
      <c r="L35" s="21">
        <v>243.18</v>
      </c>
      <c r="M35" s="21">
        <v>987.7</v>
      </c>
      <c r="N35" s="21">
        <v>0</v>
      </c>
      <c r="O35" s="21">
        <v>5.548</v>
      </c>
      <c r="P35" s="21">
        <v>0</v>
      </c>
      <c r="Q35" s="21">
        <v>8.34</v>
      </c>
      <c r="R35" s="21">
        <v>1.28</v>
      </c>
      <c r="S35" s="21">
        <v>0</v>
      </c>
      <c r="T35" s="21">
        <v>3.7999999999999999E-2</v>
      </c>
      <c r="U35" s="21">
        <v>6.52</v>
      </c>
      <c r="V35" s="21">
        <v>0</v>
      </c>
      <c r="W35" s="21">
        <v>64.260000000000005</v>
      </c>
      <c r="X35" s="21">
        <v>16.68</v>
      </c>
      <c r="Y35" s="21">
        <v>0</v>
      </c>
      <c r="Z35" s="21">
        <v>0</v>
      </c>
      <c r="AA35" s="21">
        <v>39.01</v>
      </c>
      <c r="AB35" s="21">
        <v>1808.3119999999999</v>
      </c>
      <c r="AC35" s="28">
        <v>38.618000000000002</v>
      </c>
      <c r="AD35" s="37">
        <f t="shared" si="4"/>
        <v>1774.8202000000001</v>
      </c>
      <c r="AE35" s="21">
        <f t="shared" si="1"/>
        <v>1831.4828</v>
      </c>
      <c r="AF35" s="21">
        <f t="shared" si="2"/>
        <v>3606.3029999999999</v>
      </c>
      <c r="AG35" s="34">
        <f t="shared" si="3"/>
        <v>0.49214394908026315</v>
      </c>
      <c r="AH35" s="36" t="s">
        <v>32</v>
      </c>
    </row>
    <row r="36" spans="1:34" ht="13.5" thickBot="1" x14ac:dyDescent="0.25">
      <c r="B36" s="24" t="s">
        <v>3</v>
      </c>
      <c r="C36" s="25">
        <f t="shared" ref="C36:I36" si="5">SUM(C8:C35)</f>
        <v>9221.7860000000001</v>
      </c>
      <c r="D36" s="25">
        <f t="shared" si="5"/>
        <v>4523.8719999999994</v>
      </c>
      <c r="E36" s="25">
        <f t="shared" si="5"/>
        <v>4.92</v>
      </c>
      <c r="F36" s="25">
        <f t="shared" si="5"/>
        <v>55.45</v>
      </c>
      <c r="G36" s="25">
        <f t="shared" si="5"/>
        <v>10294.712000000001</v>
      </c>
      <c r="H36" s="25">
        <f t="shared" si="5"/>
        <v>7911.64</v>
      </c>
      <c r="I36" s="25">
        <f t="shared" si="5"/>
        <v>331.69000000000005</v>
      </c>
      <c r="J36" s="25">
        <f>SUM(J8:J35)</f>
        <v>5704.49</v>
      </c>
      <c r="K36" s="25">
        <f>SUM(K8:K35)</f>
        <v>6.2089999999999996</v>
      </c>
      <c r="L36" s="25">
        <f t="shared" ref="L36:AC36" si="6">SUM(L8:L35)</f>
        <v>14680.632000000003</v>
      </c>
      <c r="M36" s="25">
        <f>SUM(M8:M35)</f>
        <v>38424.249999999985</v>
      </c>
      <c r="N36" s="25">
        <f>SUM(N8:N35)</f>
        <v>541.44000000000005</v>
      </c>
      <c r="O36" s="25">
        <f t="shared" si="6"/>
        <v>251.09499999999994</v>
      </c>
      <c r="P36" s="25">
        <f>SUM(P8:P35)</f>
        <v>3.1</v>
      </c>
      <c r="Q36" s="25">
        <f t="shared" si="6"/>
        <v>276.74</v>
      </c>
      <c r="R36" s="25">
        <f t="shared" si="6"/>
        <v>10.81</v>
      </c>
      <c r="S36" s="25">
        <f t="shared" si="6"/>
        <v>29.914999999999996</v>
      </c>
      <c r="T36" s="25">
        <f t="shared" si="6"/>
        <v>12.478000000000002</v>
      </c>
      <c r="U36" s="25">
        <f t="shared" si="6"/>
        <v>576.71600000000012</v>
      </c>
      <c r="V36" s="25">
        <f t="shared" si="6"/>
        <v>214.69600000000005</v>
      </c>
      <c r="W36" s="25">
        <f>SUM(W8:W35)</f>
        <v>5104.5400000000018</v>
      </c>
      <c r="X36" s="25">
        <f>SUM(X8:X35)</f>
        <v>347.94499999999999</v>
      </c>
      <c r="Y36" s="25">
        <f>SUM(Y8:Y35)</f>
        <v>240.34700000000001</v>
      </c>
      <c r="Z36" s="25">
        <f>SUM(Z8:Z35)</f>
        <v>1146.5400000000002</v>
      </c>
      <c r="AA36" s="25">
        <f t="shared" si="6"/>
        <v>5391.0240000000022</v>
      </c>
      <c r="AB36" s="25">
        <f t="shared" si="6"/>
        <v>262050.98100000003</v>
      </c>
      <c r="AC36" s="29">
        <f t="shared" si="6"/>
        <v>4233.7570000000014</v>
      </c>
      <c r="AD36" s="46">
        <f>SUM(AD8:AD35)</f>
        <v>107004.26560000001</v>
      </c>
      <c r="AE36" s="47">
        <v>242617.19</v>
      </c>
      <c r="AF36" s="38">
        <f>SUM(AF8:AF35)</f>
        <v>371582.34480000002</v>
      </c>
      <c r="AG36" s="40">
        <f t="shared" si="3"/>
        <v>0.28796918663504811</v>
      </c>
      <c r="AH36" s="39" t="s">
        <v>3</v>
      </c>
    </row>
    <row r="38" spans="1:34" x14ac:dyDescent="0.2">
      <c r="AF38" s="48"/>
    </row>
    <row r="40" spans="1:34" x14ac:dyDescent="0.2">
      <c r="AB40" s="48"/>
    </row>
  </sheetData>
  <mergeCells count="1">
    <mergeCell ref="B5:AC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RIFIUTI 2012 </vt:lpstr>
      <vt:lpstr>CER RIFIUTI </vt:lpstr>
    </vt:vector>
  </TitlesOfParts>
  <Company>GeoCar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 Caruso</dc:creator>
  <cp:lastModifiedBy>dell</cp:lastModifiedBy>
  <cp:lastPrinted>2016-03-13T10:37:41Z</cp:lastPrinted>
  <dcterms:created xsi:type="dcterms:W3CDTF">2001-12-31T23:24:11Z</dcterms:created>
  <dcterms:modified xsi:type="dcterms:W3CDTF">2021-10-06T07:53:19Z</dcterms:modified>
</cp:coreProperties>
</file>